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доходы 2023_2025" sheetId="1" r:id="rId1"/>
    <sheet name="Лист1" sheetId="2" r:id="rId2"/>
  </sheets>
  <definedNames>
    <definedName name="_xlnm.Print_Area" localSheetId="0">'доходы 2023_2025'!$A$1:$E$166</definedName>
    <definedName name="_xlnm.Print_Titles" localSheetId="0">'доходы 2023_2025'!$10:$11</definedName>
  </definedNames>
  <calcPr fullCalcOnLoad="1"/>
</workbook>
</file>

<file path=xl/sharedStrings.xml><?xml version="1.0" encoding="utf-8"?>
<sst xmlns="http://schemas.openxmlformats.org/spreadsheetml/2006/main" count="317" uniqueCount="280">
  <si>
    <t>Приложение 1</t>
  </si>
  <si>
    <t>к решению Совета депутатов городского округа Фрязино</t>
  </si>
  <si>
    <t>От 19.12.2022 № 286/53</t>
  </si>
  <si>
    <t>"О бюджете городского округа Фрязино на 2023 год и на плановый период 2024 и 2025 годов"</t>
  </si>
  <si>
    <t xml:space="preserve">ПОСТУПЛЕНИЕ ДОХОДОВ В БЮДЖЕТ ГОРОДСКОГО ОКРУГА ФРЯЗИНО </t>
  </si>
  <si>
    <t xml:space="preserve"> НА 2023 ГОД И НА ПЛАНОВЫЙ ПЕРИОД 2024 И 2025 ГОДОВ</t>
  </si>
  <si>
    <t>Наименования</t>
  </si>
  <si>
    <t>Коды</t>
  </si>
  <si>
    <t>Сумма (тыс. руб.)</t>
  </si>
  <si>
    <t>2023 год</t>
  </si>
  <si>
    <t>2024 год</t>
  </si>
  <si>
    <t>2025 год</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</si>
  <si>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</si>
  <si>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</si>
  <si>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</si>
  <si>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</si>
  <si>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</si>
  <si>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</si>
  <si>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</si>
  <si>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</si>
  <si>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</si>
  <si>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</si>
  <si>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</si>
  <si>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</si>
  <si>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</si>
  <si>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</si>
  <si>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</si>
  <si>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</si>
  <si>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</si>
  <si>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</si>
  <si>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</si>
  <si>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</si>
  <si>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</si>
  <si>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</si>
  <si>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</si>
  <si>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</si>
  <si>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</si>
  <si>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</si>
  <si>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</si>
  <si>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</si>
  <si>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</si>
  <si>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</si>
  <si>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</si>
  <si>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</si>
  <si>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</si>
  <si>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</si>
  <si>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</si>
  <si>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</si>
  <si>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</si>
  <si>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</si>
  <si>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</si>
  <si>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</si>
  <si>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</si>
  <si>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городских округов</t>
  </si>
  <si>
    <t>000 1 05 04010 02 0000 110</t>
  </si>
  <si>
    <t>Налог, взимаемый в связи с применением специального налогового режима "Автоматизированная упрощенная система налогообложения"</t>
  </si>
  <si>
    <t>000 1 05 07000 01 0000 110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</si>
  <si>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</si>
  <si>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</si>
  <si>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</si>
  <si>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</si>
  <si>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</si>
  <si>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</si>
  <si>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Земельный налог</t>
  </si>
  <si>
    <t>000 1 06 06000 00 0000 110</t>
  </si>
  <si>
    <t>Земельный налог с организаций</t>
  </si>
  <si>
    <t>000 1 06 06030 00 0000 110</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</si>
  <si>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</si>
  <si>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</si>
  <si>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</si>
  <si>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</si>
  <si>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</si>
  <si>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</si>
  <si>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</si>
  <si>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</si>
  <si>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</si>
  <si>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</si>
  <si>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</si>
  <si>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000 1 08 03010 01 0000 110</t>
  </si>
  <si>
    <t>Доходы от использования имущества, находящегося в государственной и муниципальной собственности</t>
  </si>
  <si>
    <t xml:space="preserve">000 1 11 00000 00 0000 000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</si>
  <si>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</si>
  <si>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</si>
  <si>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</si>
  <si>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</si>
  <si>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</si>
  <si>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000 1 11 05012 04 0000 120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</si>
  <si>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</si>
  <si>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</si>
  <si>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</si>
  <si>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</si>
  <si>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</si>
  <si>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</si>
  <si>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городских округов (за исключением земельных участков)</t>
  </si>
  <si>
    <t>000 1 11 05074 04 0000 120</t>
  </si>
  <si>
    <t>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</si>
  <si>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</si>
  <si>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</si>
  <si>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</si>
  <si>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</si>
  <si>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</si>
  <si>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в муниципальном жилищном фонде)</t>
  </si>
  <si>
    <t>000 1 11 09044 04 0002 120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</si>
  <si>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</si>
  <si>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</si>
  <si>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</si>
  <si>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000 1 11 09080 04 0000 120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</si>
  <si>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рекламных конструкций)</t>
  </si>
  <si>
    <t>000 1 11 09080 04 0003 120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</si>
  <si>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на заключение договора на размещение и эксплуатацию нестационарного торгового объекта)</t>
  </si>
  <si>
    <t>000 1 11 09080 04 0009 120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</si>
  <si>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</si>
  <si>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</si>
  <si>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</si>
  <si>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</si>
  <si>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</si>
  <si>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</si>
  <si>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</si>
  <si>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</si>
  <si>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</si>
  <si>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</si>
  <si>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 xml:space="preserve">Плата за размещение отходов производства </t>
  </si>
  <si>
    <t>000 1 12 01041 01 0000 120</t>
  </si>
  <si>
    <t>Плата за размещение твердых коммунальных отходов</t>
  </si>
  <si>
    <t>000 1 12 01042 01 0000 120</t>
  </si>
  <si>
    <t>Доходы от оказания платных услуг  и компенсации затрат государства</t>
  </si>
  <si>
    <t>000 1 13 00000 00 0000 000</t>
  </si>
  <si>
    <t>Доходы от компенсации затрат государства</t>
  </si>
  <si>
    <t>000 1 13 02000 00 0000 130</t>
  </si>
  <si>
    <t>Прочие доходы от компенсации затрат государства</t>
  </si>
  <si>
    <t>000 1 13 02990 00 0000 130</t>
  </si>
  <si>
    <t>Прочие доходы от компенсации затрат бюджетов городских округов</t>
  </si>
  <si>
    <t>000 1 13 02994 04 0000 130</t>
  </si>
  <si>
    <t>Прочие доходы от компенсации затрат бюджетов городских округов (средства родителей (законных представителей) на возмещение части стоимости путевок, приобретаемых для организации отдыха детей в каникулярное время)</t>
  </si>
  <si>
    <t>000 1 13 02994 04 0011 130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</si>
  <si>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</si>
  <si>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</si>
  <si>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</si>
  <si>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</si>
  <si>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</si>
  <si>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</si>
  <si>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</si>
  <si>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</si>
  <si>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</si>
  <si>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</si>
  <si>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</si>
  <si>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</si>
  <si>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</si>
  <si>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</si>
  <si>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</si>
  <si>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000 1 16 01143 01 0000 140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</si>
  <si>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</si>
  <si>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</si>
  <si>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</si>
  <si>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000 1 16 01154 01 0000 140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</si>
  <si>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</si>
  <si>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</si>
  <si>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</si>
  <si>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</si>
  <si>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</si>
  <si>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</si>
  <si>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</si>
  <si>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</si>
  <si>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</si>
  <si>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</si>
  <si>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t>
  </si>
  <si>
    <t>000 1 16 07090 00 0000 140</t>
  </si>
  <si>
    <t>Иные штрафы, нестойки,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</si>
  <si>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000 1 16 07090 04 0000 140</t>
  </si>
  <si>
    <t>БЕЗВОЗМЕЗДНЫЕ ПОСТУПЛЕНИЯ</t>
  </si>
  <si>
    <t>000 2 00 00000 00 0000 000</t>
  </si>
  <si>
    <t>Безвозмездные поступления от других бюджетов бюджетной системы Российской Федерации</t>
  </si>
  <si>
    <t xml:space="preserve">000 2 02 00000 00 0000 000 </t>
  </si>
  <si>
    <t>Субсидии бюджетам бюджетной системы Российской Федерации (межбюджетные субсидии)</t>
  </si>
  <si>
    <t>000 2 02 20000 00 0000 150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</si>
  <si>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</si>
  <si>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000 2 02 20041 00 0000 150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</si>
  <si>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</si>
  <si>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</si>
  <si>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создание и обеспечение функционирования центров образования естественно-научной и технологической направленности в общеобразовательных организациях, расположенных в сельской местности и малых городах</t>
  </si>
  <si>
    <t>000 2 02 25169 00 0000 150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</si>
  <si>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направленности в общеобразовательных организациях, расположенных в сельской местности и малых городах</t>
  </si>
  <si>
    <t>000 2 02 25169 04 0000 150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</si>
  <si>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</si>
  <si>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</si>
  <si>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</si>
  <si>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000 2 02 25304 04 0000 150</t>
  </si>
  <si>
    <t>Субсидии бюджетам на реализацию мероприятий по обеспечению жильем молодых семей</t>
  </si>
  <si>
    <t>000 2 02 25497 00 0000 150</t>
  </si>
  <si>
    <t>Субсидии бюджетам городских округов на реализацию мероприятий по обеспечению жильем молодых семей</t>
  </si>
  <si>
    <t>000 2 02 25497 04 0000 150</t>
  </si>
  <si>
    <t>Субсидия бюджетам на поддержку отрасли культуры</t>
  </si>
  <si>
    <t>000 2 02 25519 00 0000 150</t>
  </si>
  <si>
    <t>Субсидия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</si>
  <si>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000 2 02 25519 04 0000 150</t>
  </si>
  <si>
    <t>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</si>
  <si>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000 2 02 25525 00 0000 150</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</si>
  <si>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</si>
  <si>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000 2 02 25525 04 0000 150</t>
  </si>
  <si>
    <t>Субсидии бюджетам на реализацию программ формирования современной городской среды</t>
  </si>
  <si>
    <t>000 2 02 25555 00 0000 150</t>
  </si>
  <si>
    <t>Субсидии бюджетам городских округов на реализацию программ формирования современной городской среды</t>
  </si>
  <si>
    <t>000 2 02 25555 04 0000 150</t>
  </si>
  <si>
    <t>Прочие субсидии</t>
  </si>
  <si>
    <t>000 2 02 29999 00 0000 150</t>
  </si>
  <si>
    <t>Прочие субсидии бюджетам городских округов</t>
  </si>
  <si>
    <t>000 2 02 29999 04 0000 150</t>
  </si>
  <si>
    <t>в том числе:</t>
  </si>
  <si>
    <t>Прочие субсидии бюджетам городских округов (субсидия на мероприятия по проведению капитального ремонта в муниципальных дошкольных образовательных организациях Московской области)</t>
  </si>
  <si>
    <t>Прочие субсидии бюджетам городских округов (субсидия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</si>
  <si>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(субсидия на оснащение отремонтированных зданий общеобразовательных организаций средствами обучения)</t>
  </si>
  <si>
    <t>Прочие субсидии бюджетам городских округов (субсидия на создание и содержание дополнительных мест для детей в возрасте от 1,5 до 7 лет в организациях, осуществляющих присмотр и уход за детьми)</t>
  </si>
  <si>
    <t>Прочие субсидии бюджетам городских округов (субсидия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</si>
  <si>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(субсидия на мероприятия по организации отдыха детей в каникулярное время)</t>
  </si>
  <si>
    <t>Прочие субсидии бюджетам городских округов (субсидия на ремонт подъездов в многоквартирных домах)</t>
  </si>
  <si>
    <t>Прочие субсидии бюджетам городских округов (субсидия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</si>
  <si>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 xml:space="preserve">Прочие субсидии бюджетам городских округов (субсидия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 </t>
  </si>
  <si>
    <t>Прочие субсидии бюджетам городских округов (субсидия на обустройство и установку детских игровых площадок на территории муниципальных образований Московской области)</t>
  </si>
  <si>
    <t>Прочие субсидии бюджетам городских округов (субсидия на ремонт дворовых территорий)</t>
  </si>
  <si>
    <t>Прочие субсидии бюджетам городских округов (субсидия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</si>
  <si>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(субсидия на благоустройство лесопарковых зон)</t>
  </si>
  <si>
    <t>Прочие субсидии бюджетам городских округов (субсидия на создание и ремонт пешеходных коммуникаций)</t>
  </si>
  <si>
    <t>Прочие субсидии бюджетам городских округов (субсидия на реализацию мероприятия по благоустройству территорий муниципальных образовательных организаций, в зданиях которых выполнен капитальный ремонт)</t>
  </si>
  <si>
    <t>Прочие субсидии бюджетам городских округов (субсидия на создание доступной среды в муниципальных учреждениях культуры)</t>
  </si>
  <si>
    <t>Прочие субсидии бюджетам городских округов (субсидия на доступной среды в муниципальных  учреждениях дополнительного образования сферы культуры)</t>
  </si>
  <si>
    <t>Прочие субсидии бюджетам городских округов (субсидия на приобретение коммунальной техники)</t>
  </si>
  <si>
    <t>Прочие субсидии бюджетам городских округов (субсидия на приобретение музыкальных инструментов для муниципальных организаций дополнительного образования в сфере культуры)</t>
  </si>
  <si>
    <t>Прочие субсидии бюджетам городских округов (субсидия на подготовку основания, приобретение и установку плоскостных спортивных сооружений)</t>
  </si>
  <si>
    <t>Прочие субсидии бюджетам городских округов (субсидия на проведение капитального ремонта муниципальных объектов физической культуры и спорта)</t>
  </si>
  <si>
    <t>Прочие субсидии бюджетам городских округов (субсидия на устройство систем наружного освещения в рамках реализации проекта "Светлый город"</t>
  </si>
  <si>
    <t>Субвенции бюджетам бюджетной системы Российской Федерации</t>
  </si>
  <si>
    <t>000 2 02 30000 00 0000 150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</si>
  <si>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</si>
  <si>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</si>
  <si>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</si>
  <si>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000 2 02 30024 04 0000 150</t>
  </si>
  <si>
    <t>Субвенции бюджетам городских округов на выполнение передаваемых полномочий субъектов Российской Федерации (субвенции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</si>
  <si>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городов и районов)</t>
  </si>
  <si>
    <t>Субвенции бюджетам городских округов на выполнение передаваемых полномочий субъектов Российской Федерации (субвенции на оплату расходов, связанных с компенсацией проезда к месту учебы и обратно отдельным категориям обучающихся  по очной форме обучения в муниципальных общеобразовательных организациях Московской области)</t>
  </si>
  <si>
    <t>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</si>
  <si>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</si>
  <si>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(субвенция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</si>
  <si>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(субвенция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</si>
  <si>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(субвенция для осуществления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</si>
  <si>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</si>
  <si>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</si>
  <si>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</si>
  <si>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</si>
  <si>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</si>
  <si>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</si>
  <si>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</si>
  <si>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000 2 02 35082 00 0000 150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</si>
  <si>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</si>
  <si>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000 2 02 35082 04 0000 150</t>
  </si>
  <si>
    <t>Субвенции бюджетам на осуществление первичного воинского учета на территориях, где отсутствуют военные комиссариаты</t>
  </si>
  <si>
    <t>000 2 02 35118 00 0000 150</t>
  </si>
  <si>
    <t>Субвенции бюджетам городских округов на осуществление первичного воинского учета на территориях, где отсутствуют военные комиссариаты</t>
  </si>
  <si>
    <t>000 2 02 35118 04 0000 150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</si>
  <si>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</si>
  <si>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000 2 02 35176 00 0000 150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</si>
  <si>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</si>
  <si>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000 2 02 35176 04 0000 150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</si>
  <si>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</si>
  <si>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000 2 02 35303 00 0000 150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</si>
  <si>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</si>
  <si>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000 2 02 35303 04 0000 150</t>
  </si>
  <si>
    <t>Прочие субвенции</t>
  </si>
  <si>
    <t>000 2 02 39999 00 0000 150</t>
  </si>
  <si>
    <t>Прочие субвенции бюджетам городских округов  (субвенция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</si>
  <si>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000 2 02 39999 04 0000 150</t>
  </si>
  <si>
    <t>Иные межбюджетные трансферты</t>
  </si>
  <si>
    <t>000 2 02 40000 00 0000 150</t>
  </si>
  <si>
    <t>Прочие межбюджетные трансферты, передаваемые бюджетам</t>
  </si>
  <si>
    <t>000 2 02 49999 00 0000 150</t>
  </si>
  <si>
    <t>Прочие межбюджетные трансферты, передаваемые  бюджетам городских округов</t>
  </si>
  <si>
    <t>000 2 02 49999 04 0000 150</t>
  </si>
  <si>
    <t>Прочие межбюджетные трансферты, передаваемые  бюджетам городских округов (на реализацию отдельных мероприятий муниципальных программ)</t>
  </si>
  <si>
    <t>Прочие межбюджетные трансферты, передаваемые  бюджетам городских округов (на обеспечение условий для функционирования центров образования естественно-научной и технологической направленности)</t>
  </si>
  <si>
    <t xml:space="preserve">ВСЕГО ДОХОДОВ </t>
  </si>
  <si>
    <t>в том числе поступление налога на доходы физических лиц по дополнительному нормативу отчислений</t>
  </si>
</sst>
</file>

<file path=xl/styles.xml><?xml version="1.0" encoding="utf-8"?>
<styleSheet xmlns="http://schemas.openxmlformats.org/spreadsheetml/2006/main">
  <numFmts count="5">
    <numFmt numFmtId="164" formatCode="General"/>
    <numFmt numFmtId="165" formatCode="#,##0.0"/>
    <numFmt numFmtId="166" formatCode="@"/>
    <numFmt numFmtId="167" formatCode="0.0"/>
    <numFmt numFmtId="168" formatCode="#,##0.00"/>
  </numFmts>
  <fonts count="7">
    <font>
      <sz val="10"/>
      <name val="Times New Roman Cyr"/>
      <family val="1"/>
    </font>
    <font>
      <sz val="10"/>
      <name val="Arial"/>
      <family val="0"/>
    </font>
    <font>
      <sz val="11"/>
      <name val="Calibri"/>
      <family val="2"/>
    </font>
    <font>
      <sz val="11"/>
      <name val="Arial"/>
      <family val="2"/>
    </font>
    <font>
      <sz val="12"/>
      <name val="Arial"/>
      <family val="2"/>
    </font>
    <font>
      <b/>
      <sz val="12"/>
      <name val="Arial"/>
      <family val="2"/>
    </font>
    <font>
      <sz val="12"/>
      <color indexed="8"/>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1">
    <xf numFmtId="164" fontId="0" fillId="0" borderId="0" xfId="0" applyAlignment="1">
      <alignment/>
    </xf>
    <xf numFmtId="164" fontId="0" fillId="2" borderId="0" xfId="0" applyFill="1" applyAlignment="1">
      <alignment/>
    </xf>
    <xf numFmtId="164" fontId="2" fillId="2" borderId="0" xfId="0" applyFont="1" applyFill="1" applyAlignment="1">
      <alignment horizontal="center" vertical="center" wrapText="1"/>
    </xf>
    <xf numFmtId="164" fontId="3" fillId="0" borderId="0" xfId="0" applyFont="1" applyBorder="1" applyAlignment="1">
      <alignment horizontal="center" wrapText="1"/>
    </xf>
    <xf numFmtId="164" fontId="4" fillId="2" borderId="0" xfId="0" applyFont="1" applyFill="1" applyAlignment="1">
      <alignment horizontal="center" wrapText="1"/>
    </xf>
    <xf numFmtId="164" fontId="4" fillId="2" borderId="0" xfId="0" applyFont="1" applyFill="1" applyAlignment="1">
      <alignment/>
    </xf>
    <xf numFmtId="164" fontId="4" fillId="2" borderId="0" xfId="0" applyFont="1" applyFill="1" applyAlignment="1">
      <alignment/>
    </xf>
    <xf numFmtId="164" fontId="5" fillId="2" borderId="0" xfId="0" applyFont="1" applyFill="1" applyBorder="1" applyAlignment="1">
      <alignment horizontal="center" wrapText="1"/>
    </xf>
    <xf numFmtId="164" fontId="4" fillId="2" borderId="1" xfId="0" applyFont="1" applyFill="1" applyBorder="1" applyAlignment="1">
      <alignment horizontal="center" vertical="center"/>
    </xf>
    <xf numFmtId="164" fontId="4" fillId="0" borderId="1" xfId="0" applyFont="1" applyBorder="1" applyAlignment="1">
      <alignment horizontal="center"/>
    </xf>
    <xf numFmtId="164" fontId="4" fillId="2" borderId="1" xfId="0" applyFont="1" applyFill="1" applyBorder="1" applyAlignment="1">
      <alignment horizontal="center" wrapText="1"/>
    </xf>
    <xf numFmtId="164" fontId="4" fillId="2" borderId="1" xfId="0" applyFont="1" applyFill="1" applyBorder="1" applyAlignment="1">
      <alignment horizontal="center"/>
    </xf>
    <xf numFmtId="164" fontId="5" fillId="2" borderId="1" xfId="0" applyFont="1" applyFill="1" applyBorder="1" applyAlignment="1">
      <alignment horizontal="left"/>
    </xf>
    <xf numFmtId="164" fontId="5" fillId="2" borderId="1" xfId="0" applyFont="1" applyFill="1" applyBorder="1" applyAlignment="1">
      <alignment horizontal="center"/>
    </xf>
    <xf numFmtId="165" fontId="5" fillId="2" borderId="1" xfId="0" applyNumberFormat="1" applyFont="1" applyFill="1" applyBorder="1" applyAlignment="1">
      <alignment horizontal="right" wrapText="1"/>
    </xf>
    <xf numFmtId="164" fontId="5" fillId="2" borderId="1" xfId="0" applyFont="1" applyFill="1" applyBorder="1" applyAlignment="1">
      <alignment/>
    </xf>
    <xf numFmtId="165" fontId="5" fillId="2" borderId="1" xfId="0" applyNumberFormat="1" applyFont="1" applyFill="1" applyBorder="1" applyAlignment="1">
      <alignment/>
    </xf>
    <xf numFmtId="164" fontId="4" fillId="2" borderId="1" xfId="0" applyFont="1" applyFill="1" applyBorder="1" applyAlignment="1">
      <alignment/>
    </xf>
    <xf numFmtId="165" fontId="4" fillId="2" borderId="1" xfId="0" applyNumberFormat="1" applyFont="1" applyFill="1" applyBorder="1" applyAlignment="1">
      <alignment/>
    </xf>
    <xf numFmtId="164" fontId="0" fillId="0" borderId="0" xfId="0" applyFill="1" applyAlignment="1">
      <alignment/>
    </xf>
    <xf numFmtId="164" fontId="4" fillId="2" borderId="1" xfId="0" applyFont="1" applyFill="1" applyBorder="1" applyAlignment="1">
      <alignment wrapText="1"/>
    </xf>
    <xf numFmtId="165" fontId="4" fillId="2" borderId="1" xfId="0" applyNumberFormat="1" applyFont="1" applyFill="1" applyBorder="1" applyAlignment="1">
      <alignment/>
    </xf>
    <xf numFmtId="164" fontId="5" fillId="2" borderId="1" xfId="0" applyFont="1" applyFill="1" applyBorder="1" applyAlignment="1">
      <alignment wrapText="1"/>
    </xf>
    <xf numFmtId="164" fontId="4" fillId="2" borderId="1" xfId="0" applyFont="1" applyFill="1" applyBorder="1" applyAlignment="1">
      <alignment horizontal="justify" wrapText="1"/>
    </xf>
    <xf numFmtId="164" fontId="6" fillId="2" borderId="1" xfId="0" applyNumberFormat="1" applyFont="1" applyFill="1" applyBorder="1" applyAlignment="1">
      <alignment horizontal="left" wrapText="1"/>
    </xf>
    <xf numFmtId="166" fontId="4" fillId="2" borderId="1" xfId="0" applyNumberFormat="1" applyFont="1" applyFill="1" applyBorder="1" applyAlignment="1">
      <alignment horizontal="left" wrapText="1"/>
    </xf>
    <xf numFmtId="165" fontId="5" fillId="2" borderId="1" xfId="0" applyNumberFormat="1" applyFont="1" applyFill="1" applyBorder="1" applyAlignment="1">
      <alignment/>
    </xf>
    <xf numFmtId="164" fontId="6" fillId="2" borderId="2" xfId="0" applyFont="1" applyFill="1" applyBorder="1" applyAlignment="1" applyProtection="1">
      <alignment wrapText="1"/>
      <protection/>
    </xf>
    <xf numFmtId="164" fontId="6" fillId="2" borderId="2" xfId="0" applyFont="1" applyFill="1" applyBorder="1" applyAlignment="1" applyProtection="1">
      <alignment horizontal="center"/>
      <protection/>
    </xf>
    <xf numFmtId="164" fontId="4" fillId="2" borderId="1" xfId="0" applyFont="1" applyFill="1" applyBorder="1" applyAlignment="1" applyProtection="1">
      <alignment horizontal="center"/>
      <protection/>
    </xf>
    <xf numFmtId="164" fontId="6" fillId="2" borderId="3" xfId="0" applyFont="1" applyFill="1" applyBorder="1" applyAlignment="1" applyProtection="1">
      <alignment wrapText="1"/>
      <protection/>
    </xf>
    <xf numFmtId="164" fontId="6" fillId="2" borderId="3" xfId="0" applyFont="1" applyFill="1" applyBorder="1" applyAlignment="1" applyProtection="1">
      <alignment horizontal="center"/>
      <protection/>
    </xf>
    <xf numFmtId="164" fontId="6" fillId="2" borderId="1" xfId="0" applyFont="1" applyFill="1" applyBorder="1" applyAlignment="1" applyProtection="1">
      <alignment wrapText="1"/>
      <protection/>
    </xf>
    <xf numFmtId="164" fontId="6" fillId="2" borderId="1" xfId="0" applyFont="1" applyFill="1" applyBorder="1" applyAlignment="1" applyProtection="1">
      <alignment horizontal="center"/>
      <protection/>
    </xf>
    <xf numFmtId="164" fontId="6" fillId="2" borderId="4" xfId="0" applyFont="1" applyFill="1" applyBorder="1" applyAlignment="1" applyProtection="1">
      <alignment wrapText="1"/>
      <protection/>
    </xf>
    <xf numFmtId="164" fontId="6" fillId="2" borderId="4" xfId="0" applyFont="1" applyFill="1" applyBorder="1" applyAlignment="1" applyProtection="1">
      <alignment horizontal="center"/>
      <protection/>
    </xf>
    <xf numFmtId="167" fontId="4" fillId="2" borderId="4" xfId="0" applyNumberFormat="1" applyFont="1" applyFill="1" applyBorder="1" applyAlignment="1">
      <alignment/>
    </xf>
    <xf numFmtId="167" fontId="4" fillId="2" borderId="1" xfId="0" applyNumberFormat="1" applyFont="1" applyFill="1" applyBorder="1" applyAlignment="1">
      <alignment/>
    </xf>
    <xf numFmtId="168" fontId="5" fillId="2" borderId="1" xfId="0" applyNumberFormat="1" applyFont="1" applyFill="1" applyBorder="1" applyAlignment="1">
      <alignment wrapText="1"/>
    </xf>
    <xf numFmtId="168" fontId="5" fillId="2" borderId="1" xfId="0" applyNumberFormat="1" applyFont="1" applyFill="1" applyBorder="1" applyAlignment="1">
      <alignment horizontal="center"/>
    </xf>
    <xf numFmtId="168" fontId="4" fillId="2" borderId="1" xfId="0" applyNumberFormat="1" applyFont="1" applyFill="1" applyBorder="1" applyAlignment="1">
      <alignment horizontal="justify" wrapText="1"/>
    </xf>
    <xf numFmtId="168" fontId="4" fillId="2" borderId="1" xfId="0" applyNumberFormat="1" applyFont="1" applyFill="1" applyBorder="1" applyAlignment="1">
      <alignment horizontal="center"/>
    </xf>
    <xf numFmtId="168" fontId="4" fillId="2" borderId="1" xfId="0" applyNumberFormat="1" applyFont="1" applyFill="1" applyBorder="1" applyAlignment="1">
      <alignment wrapText="1"/>
    </xf>
    <xf numFmtId="168" fontId="4" fillId="2" borderId="5" xfId="0" applyNumberFormat="1" applyFont="1" applyFill="1" applyBorder="1" applyAlignment="1" applyProtection="1">
      <alignment vertical="top" wrapText="1"/>
      <protection hidden="1"/>
    </xf>
    <xf numFmtId="168" fontId="4" fillId="2" borderId="1" xfId="0" applyNumberFormat="1" applyFont="1" applyFill="1" applyBorder="1" applyAlignment="1">
      <alignment horizontal="center" wrapText="1"/>
    </xf>
    <xf numFmtId="168" fontId="4" fillId="2" borderId="1" xfId="0" applyNumberFormat="1" applyFont="1" applyFill="1" applyBorder="1" applyAlignment="1">
      <alignment horizontal="justify" vertical="center" wrapText="1"/>
    </xf>
    <xf numFmtId="168" fontId="4" fillId="2" borderId="1" xfId="0" applyNumberFormat="1" applyFont="1" applyFill="1" applyBorder="1" applyAlignment="1">
      <alignment horizontal="left" vertical="top" wrapText="1"/>
    </xf>
    <xf numFmtId="164" fontId="5" fillId="2" borderId="1" xfId="0" applyFont="1" applyFill="1" applyBorder="1" applyAlignment="1">
      <alignment horizontal="left" vertical="center" wrapText="1"/>
    </xf>
    <xf numFmtId="164" fontId="5" fillId="2" borderId="1" xfId="0" applyFont="1" applyFill="1" applyBorder="1" applyAlignment="1">
      <alignment horizontal="center" wrapText="1"/>
    </xf>
    <xf numFmtId="164" fontId="4" fillId="2" borderId="1" xfId="0" applyFont="1" applyFill="1" applyBorder="1" applyAlignment="1">
      <alignment horizontal="left" vertical="center" wrapText="1"/>
    </xf>
    <xf numFmtId="168" fontId="4" fillId="2" borderId="1"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6"/>
  <sheetViews>
    <sheetView tabSelected="1" zoomScale="80" zoomScaleNormal="80" workbookViewId="0" topLeftCell="A1">
      <selection activeCell="C3" sqref="C3"/>
    </sheetView>
  </sheetViews>
  <sheetFormatPr defaultColWidth="8.00390625" defaultRowHeight="12.75"/>
  <cols>
    <col min="1" max="1" width="67.875" style="1" customWidth="1"/>
    <col min="2" max="2" width="39.00390625" style="1" customWidth="1"/>
    <col min="3" max="3" width="21.625" style="0" customWidth="1"/>
    <col min="4" max="4" width="19.50390625" style="0" customWidth="1"/>
    <col min="5" max="5" width="20.125" style="0" customWidth="1"/>
    <col min="6" max="16384" width="9.00390625" style="0" customWidth="1"/>
  </cols>
  <sheetData>
    <row r="1" spans="2:5" ht="28.5" customHeight="1">
      <c r="B1" s="2"/>
      <c r="C1" s="3" t="s">
        <v>0</v>
      </c>
      <c r="D1" s="3"/>
      <c r="E1" s="3"/>
    </row>
    <row r="2" spans="2:5" ht="42.75" customHeight="1">
      <c r="B2" s="2"/>
      <c r="C2" s="3" t="s">
        <v>1</v>
      </c>
      <c r="D2" s="3"/>
      <c r="E2" s="3"/>
    </row>
    <row r="3" spans="2:5" ht="19.5" customHeight="1">
      <c r="B3" s="2"/>
      <c r="C3" s="3" t="s">
        <v>2</v>
      </c>
      <c r="D3" s="3"/>
      <c r="E3" s="3"/>
    </row>
    <row r="4" spans="2:5" ht="43.5" customHeight="1">
      <c r="B4" s="4"/>
      <c r="C4" s="3" t="s">
        <v>3</v>
      </c>
      <c r="D4" s="3"/>
      <c r="E4" s="3"/>
    </row>
    <row r="5" ht="15">
      <c r="B5" s="4"/>
    </row>
    <row r="6" spans="1:2" ht="6" customHeight="1">
      <c r="A6" s="5"/>
      <c r="B6" s="6"/>
    </row>
    <row r="7" spans="1:5" ht="32.25" customHeight="1">
      <c r="A7" s="7" t="s">
        <v>4</v>
      </c>
      <c r="B7" s="7"/>
      <c r="C7" s="7"/>
      <c r="D7" s="7"/>
      <c r="E7" s="7"/>
    </row>
    <row r="8" spans="1:5" ht="32.25" customHeight="1">
      <c r="A8" s="7" t="s">
        <v>5</v>
      </c>
      <c r="B8" s="7"/>
      <c r="C8" s="7"/>
      <c r="D8" s="7"/>
      <c r="E8" s="7"/>
    </row>
    <row r="9" spans="1:2" ht="32.25" customHeight="1">
      <c r="A9" s="7"/>
      <c r="B9" s="7"/>
    </row>
    <row r="10" spans="1:5" ht="33.75" customHeight="1">
      <c r="A10" s="8" t="s">
        <v>6</v>
      </c>
      <c r="B10" s="8" t="s">
        <v>7</v>
      </c>
      <c r="C10" s="9" t="s">
        <v>8</v>
      </c>
      <c r="D10" s="9"/>
      <c r="E10" s="9"/>
    </row>
    <row r="11" spans="1:5" ht="33.75" customHeight="1">
      <c r="A11" s="8"/>
      <c r="B11" s="8"/>
      <c r="C11" s="10" t="s">
        <v>9</v>
      </c>
      <c r="D11" s="11" t="s">
        <v>10</v>
      </c>
      <c r="E11" s="11" t="s">
        <v>11</v>
      </c>
    </row>
    <row r="12" spans="1:5" ht="15.75">
      <c r="A12" s="12" t="s">
        <v>12</v>
      </c>
      <c r="B12" s="13" t="s">
        <v>13</v>
      </c>
      <c r="C12" s="14">
        <f>C13+C20+C26+C35+C43+C46+C62+C69+C74</f>
        <v>1532734.4700000002</v>
      </c>
      <c r="D12" s="14">
        <f>D13+D20+D26+D35+D43+D46+D62+D69+D74</f>
        <v>1407552</v>
      </c>
      <c r="E12" s="14">
        <f>E13+E20+E26+E35+E43+E46+E62+E69+E74</f>
        <v>1456191</v>
      </c>
    </row>
    <row r="13" spans="1:5" ht="15.75">
      <c r="A13" s="15" t="s">
        <v>14</v>
      </c>
      <c r="B13" s="13" t="s">
        <v>15</v>
      </c>
      <c r="C13" s="16">
        <f>C14</f>
        <v>1027716.1000000001</v>
      </c>
      <c r="D13" s="16">
        <f>D14</f>
        <v>847975</v>
      </c>
      <c r="E13" s="16">
        <f>E14</f>
        <v>837558</v>
      </c>
    </row>
    <row r="14" spans="1:5" s="19" customFormat="1" ht="15">
      <c r="A14" s="17" t="s">
        <v>16</v>
      </c>
      <c r="B14" s="11" t="s">
        <v>17</v>
      </c>
      <c r="C14" s="18">
        <f>C15+C16+C17+C18+C19</f>
        <v>1027716.1000000001</v>
      </c>
      <c r="D14" s="18">
        <f>D15+D16+D17+D18+D19</f>
        <v>847975</v>
      </c>
      <c r="E14" s="18">
        <f>E15+E16+E17+E18+E19</f>
        <v>837558</v>
      </c>
    </row>
    <row r="15" spans="1:5" s="19" customFormat="1" ht="99.75" customHeight="1">
      <c r="A15" s="20" t="s">
        <v>18</v>
      </c>
      <c r="B15" s="11" t="s">
        <v>19</v>
      </c>
      <c r="C15" s="21">
        <f>873407+1157.4</f>
        <v>874564.4</v>
      </c>
      <c r="D15" s="21">
        <f>721804+1175</f>
        <v>722979</v>
      </c>
      <c r="E15" s="21">
        <f>713161+1161</f>
        <v>714322</v>
      </c>
    </row>
    <row r="16" spans="1:5" s="19" customFormat="1" ht="148.5" customHeight="1">
      <c r="A16" s="20" t="s">
        <v>20</v>
      </c>
      <c r="B16" s="11" t="s">
        <v>21</v>
      </c>
      <c r="C16" s="21">
        <v>2668</v>
      </c>
      <c r="D16" s="21">
        <v>2205</v>
      </c>
      <c r="E16" s="21">
        <v>2179</v>
      </c>
    </row>
    <row r="17" spans="1:5" s="19" customFormat="1" ht="74.25" customHeight="1">
      <c r="A17" s="20" t="s">
        <v>22</v>
      </c>
      <c r="B17" s="11" t="s">
        <v>23</v>
      </c>
      <c r="C17" s="21">
        <v>13340</v>
      </c>
      <c r="D17" s="21">
        <v>11025</v>
      </c>
      <c r="E17" s="21">
        <v>10893</v>
      </c>
    </row>
    <row r="18" spans="1:5" s="19" customFormat="1" ht="105">
      <c r="A18" s="20" t="s">
        <v>24</v>
      </c>
      <c r="B18" s="11" t="s">
        <v>25</v>
      </c>
      <c r="C18" s="21">
        <v>2707</v>
      </c>
      <c r="D18" s="21">
        <v>1596</v>
      </c>
      <c r="E18" s="21">
        <v>1340</v>
      </c>
    </row>
    <row r="19" spans="1:5" s="19" customFormat="1" ht="105">
      <c r="A19" s="20" t="s">
        <v>26</v>
      </c>
      <c r="B19" s="11" t="s">
        <v>27</v>
      </c>
      <c r="C19" s="21">
        <f>133396+1040.7</f>
        <v>134436.7</v>
      </c>
      <c r="D19" s="21">
        <v>110170</v>
      </c>
      <c r="E19" s="21">
        <v>108824</v>
      </c>
    </row>
    <row r="20" spans="1:5" ht="48.75" customHeight="1">
      <c r="A20" s="22" t="s">
        <v>28</v>
      </c>
      <c r="B20" s="13" t="s">
        <v>29</v>
      </c>
      <c r="C20" s="16">
        <f>C21</f>
        <v>3499</v>
      </c>
      <c r="D20" s="16">
        <f>D21</f>
        <v>3813</v>
      </c>
      <c r="E20" s="16">
        <f>E21</f>
        <v>4035</v>
      </c>
    </row>
    <row r="21" spans="1:5" ht="47.25" customHeight="1">
      <c r="A21" s="20" t="s">
        <v>30</v>
      </c>
      <c r="B21" s="11" t="s">
        <v>31</v>
      </c>
      <c r="C21" s="18">
        <f>C22+C23+C24+C25</f>
        <v>3499</v>
      </c>
      <c r="D21" s="18">
        <f>D22+D23+D24+D25</f>
        <v>3813</v>
      </c>
      <c r="E21" s="18">
        <f>E22+E23+E24+E25</f>
        <v>4035</v>
      </c>
    </row>
    <row r="22" spans="1:5" ht="90">
      <c r="A22" s="20" t="s">
        <v>32</v>
      </c>
      <c r="B22" s="11" t="s">
        <v>33</v>
      </c>
      <c r="C22" s="21">
        <v>1687</v>
      </c>
      <c r="D22" s="21">
        <v>1848</v>
      </c>
      <c r="E22" s="21">
        <v>1960</v>
      </c>
    </row>
    <row r="23" spans="1:5" ht="105">
      <c r="A23" s="20" t="s">
        <v>34</v>
      </c>
      <c r="B23" s="11" t="s">
        <v>35</v>
      </c>
      <c r="C23" s="21">
        <v>10</v>
      </c>
      <c r="D23" s="21">
        <v>10</v>
      </c>
      <c r="E23" s="21">
        <v>11</v>
      </c>
    </row>
    <row r="24" spans="1:5" ht="90">
      <c r="A24" s="20" t="s">
        <v>36</v>
      </c>
      <c r="B24" s="11" t="s">
        <v>37</v>
      </c>
      <c r="C24" s="21">
        <v>1999</v>
      </c>
      <c r="D24" s="21">
        <v>2168</v>
      </c>
      <c r="E24" s="21">
        <v>2278</v>
      </c>
    </row>
    <row r="25" spans="1:5" ht="90">
      <c r="A25" s="20" t="s">
        <v>38</v>
      </c>
      <c r="B25" s="11" t="s">
        <v>39</v>
      </c>
      <c r="C25" s="21">
        <v>-197</v>
      </c>
      <c r="D25" s="21">
        <v>-213</v>
      </c>
      <c r="E25" s="21">
        <v>-214</v>
      </c>
    </row>
    <row r="26" spans="1:5" ht="15.75">
      <c r="A26" s="22" t="s">
        <v>40</v>
      </c>
      <c r="B26" s="13" t="s">
        <v>41</v>
      </c>
      <c r="C26" s="16">
        <f>C27+C32+C34</f>
        <v>297078</v>
      </c>
      <c r="D26" s="16">
        <f>D27+D32+D34</f>
        <v>344994</v>
      </c>
      <c r="E26" s="16">
        <f>E27+E32+E34</f>
        <v>401088</v>
      </c>
    </row>
    <row r="27" spans="1:5" ht="30">
      <c r="A27" s="20" t="s">
        <v>42</v>
      </c>
      <c r="B27" s="11" t="s">
        <v>43</v>
      </c>
      <c r="C27" s="21">
        <f>C28+C30</f>
        <v>275390</v>
      </c>
      <c r="D27" s="21">
        <f>D28+D30</f>
        <v>321655</v>
      </c>
      <c r="E27" s="21">
        <f>E28+E30</f>
        <v>375693</v>
      </c>
    </row>
    <row r="28" spans="1:5" ht="50.25" customHeight="1">
      <c r="A28" s="20" t="s">
        <v>44</v>
      </c>
      <c r="B28" s="11" t="s">
        <v>45</v>
      </c>
      <c r="C28" s="21">
        <f>C29</f>
        <v>162485</v>
      </c>
      <c r="D28" s="21">
        <f>D29</f>
        <v>189781</v>
      </c>
      <c r="E28" s="21">
        <f>E29</f>
        <v>221664</v>
      </c>
    </row>
    <row r="29" spans="1:5" ht="51.75" customHeight="1">
      <c r="A29" s="20" t="s">
        <v>44</v>
      </c>
      <c r="B29" s="11" t="s">
        <v>46</v>
      </c>
      <c r="C29" s="21">
        <v>162485</v>
      </c>
      <c r="D29" s="21">
        <v>189781</v>
      </c>
      <c r="E29" s="21">
        <v>221664</v>
      </c>
    </row>
    <row r="30" spans="1:5" ht="45">
      <c r="A30" s="20" t="s">
        <v>47</v>
      </c>
      <c r="B30" s="11" t="s">
        <v>48</v>
      </c>
      <c r="C30" s="21">
        <f>C31</f>
        <v>112905</v>
      </c>
      <c r="D30" s="21">
        <f>D31</f>
        <v>131874</v>
      </c>
      <c r="E30" s="21">
        <f>E31</f>
        <v>154029</v>
      </c>
    </row>
    <row r="31" spans="1:5" ht="75">
      <c r="A31" s="20" t="s">
        <v>49</v>
      </c>
      <c r="B31" s="11" t="s">
        <v>50</v>
      </c>
      <c r="C31" s="21">
        <v>112905</v>
      </c>
      <c r="D31" s="21">
        <v>131874</v>
      </c>
      <c r="E31" s="21">
        <v>154029</v>
      </c>
    </row>
    <row r="32" spans="1:5" ht="30">
      <c r="A32" s="20" t="s">
        <v>51</v>
      </c>
      <c r="B32" s="11" t="s">
        <v>52</v>
      </c>
      <c r="C32" s="18">
        <f>C33</f>
        <v>21613</v>
      </c>
      <c r="D32" s="18">
        <f>D33</f>
        <v>23259</v>
      </c>
      <c r="E32" s="18">
        <f>E33</f>
        <v>25311</v>
      </c>
    </row>
    <row r="33" spans="1:5" ht="45">
      <c r="A33" s="20" t="s">
        <v>53</v>
      </c>
      <c r="B33" s="11" t="s">
        <v>54</v>
      </c>
      <c r="C33" s="21">
        <v>21613</v>
      </c>
      <c r="D33" s="21">
        <v>23259</v>
      </c>
      <c r="E33" s="21">
        <v>25311</v>
      </c>
    </row>
    <row r="34" spans="1:5" ht="60">
      <c r="A34" s="20" t="s">
        <v>55</v>
      </c>
      <c r="B34" s="11" t="s">
        <v>56</v>
      </c>
      <c r="C34" s="21">
        <v>75</v>
      </c>
      <c r="D34" s="21">
        <v>80</v>
      </c>
      <c r="E34" s="21">
        <v>84</v>
      </c>
    </row>
    <row r="35" spans="1:5" ht="15.75">
      <c r="A35" s="22" t="s">
        <v>57</v>
      </c>
      <c r="B35" s="13" t="s">
        <v>58</v>
      </c>
      <c r="C35" s="16">
        <f>C36+C38</f>
        <v>132236</v>
      </c>
      <c r="D35" s="16">
        <f>D36+D38</f>
        <v>138965</v>
      </c>
      <c r="E35" s="16">
        <f>E36+E38</f>
        <v>141705</v>
      </c>
    </row>
    <row r="36" spans="1:5" ht="15">
      <c r="A36" s="20" t="s">
        <v>59</v>
      </c>
      <c r="B36" s="11" t="s">
        <v>60</v>
      </c>
      <c r="C36" s="18">
        <f>C37</f>
        <v>51954</v>
      </c>
      <c r="D36" s="18">
        <f>D37</f>
        <v>54563</v>
      </c>
      <c r="E36" s="18">
        <f>E37</f>
        <v>57303</v>
      </c>
    </row>
    <row r="37" spans="1:5" ht="64.5" customHeight="1">
      <c r="A37" s="20" t="s">
        <v>61</v>
      </c>
      <c r="B37" s="11" t="s">
        <v>62</v>
      </c>
      <c r="C37" s="21">
        <v>51954</v>
      </c>
      <c r="D37" s="21">
        <v>54563</v>
      </c>
      <c r="E37" s="21">
        <v>57303</v>
      </c>
    </row>
    <row r="38" spans="1:5" s="19" customFormat="1" ht="15">
      <c r="A38" s="20" t="s">
        <v>63</v>
      </c>
      <c r="B38" s="11" t="s">
        <v>64</v>
      </c>
      <c r="C38" s="18">
        <f>C39+C41</f>
        <v>80282</v>
      </c>
      <c r="D38" s="18">
        <f>D39+D41</f>
        <v>84402</v>
      </c>
      <c r="E38" s="18">
        <f>E39+E41</f>
        <v>84402</v>
      </c>
    </row>
    <row r="39" spans="1:5" s="19" customFormat="1" ht="15">
      <c r="A39" s="20" t="s">
        <v>65</v>
      </c>
      <c r="B39" s="11" t="s">
        <v>66</v>
      </c>
      <c r="C39" s="21">
        <f>C40</f>
        <v>63282</v>
      </c>
      <c r="D39" s="21">
        <f>D40</f>
        <v>67402</v>
      </c>
      <c r="E39" s="21">
        <f>E40</f>
        <v>67402</v>
      </c>
    </row>
    <row r="40" spans="1:5" s="19" customFormat="1" ht="45">
      <c r="A40" s="20" t="s">
        <v>67</v>
      </c>
      <c r="B40" s="11" t="s">
        <v>68</v>
      </c>
      <c r="C40" s="21">
        <v>63282</v>
      </c>
      <c r="D40" s="21">
        <v>67402</v>
      </c>
      <c r="E40" s="21">
        <v>67402</v>
      </c>
    </row>
    <row r="41" spans="1:5" s="19" customFormat="1" ht="15">
      <c r="A41" s="20" t="s">
        <v>69</v>
      </c>
      <c r="B41" s="11" t="s">
        <v>70</v>
      </c>
      <c r="C41" s="21">
        <f>C42</f>
        <v>17000</v>
      </c>
      <c r="D41" s="21">
        <f>D42</f>
        <v>17000</v>
      </c>
      <c r="E41" s="21">
        <f>E42</f>
        <v>17000</v>
      </c>
    </row>
    <row r="42" spans="1:5" s="19" customFormat="1" ht="45">
      <c r="A42" s="20" t="s">
        <v>71</v>
      </c>
      <c r="B42" s="11" t="s">
        <v>72</v>
      </c>
      <c r="C42" s="21">
        <v>17000</v>
      </c>
      <c r="D42" s="21">
        <v>17000</v>
      </c>
      <c r="E42" s="21">
        <v>17000</v>
      </c>
    </row>
    <row r="43" spans="1:5" ht="15.75">
      <c r="A43" s="22" t="s">
        <v>73</v>
      </c>
      <c r="B43" s="13" t="s">
        <v>74</v>
      </c>
      <c r="C43" s="16">
        <f aca="true" t="shared" si="0" ref="C43:C44">C44</f>
        <v>3865</v>
      </c>
      <c r="D43" s="16">
        <f aca="true" t="shared" si="1" ref="D43:D44">D44</f>
        <v>3865</v>
      </c>
      <c r="E43" s="16">
        <f aca="true" t="shared" si="2" ref="E43:E44">E44</f>
        <v>3865</v>
      </c>
    </row>
    <row r="44" spans="1:5" ht="45.75" customHeight="1">
      <c r="A44" s="23" t="s">
        <v>75</v>
      </c>
      <c r="B44" s="11" t="s">
        <v>76</v>
      </c>
      <c r="C44" s="18">
        <f t="shared" si="0"/>
        <v>3865</v>
      </c>
      <c r="D44" s="18">
        <f t="shared" si="1"/>
        <v>3865</v>
      </c>
      <c r="E44" s="18">
        <f t="shared" si="2"/>
        <v>3865</v>
      </c>
    </row>
    <row r="45" spans="1:5" ht="60">
      <c r="A45" s="23" t="s">
        <v>77</v>
      </c>
      <c r="B45" s="11" t="s">
        <v>78</v>
      </c>
      <c r="C45" s="21">
        <v>3865</v>
      </c>
      <c r="D45" s="21">
        <v>3865</v>
      </c>
      <c r="E45" s="21">
        <v>3865</v>
      </c>
    </row>
    <row r="46" spans="1:5" ht="47.25">
      <c r="A46" s="22" t="s">
        <v>79</v>
      </c>
      <c r="B46" s="13" t="s">
        <v>80</v>
      </c>
      <c r="C46" s="16">
        <v>65868</v>
      </c>
      <c r="D46" s="16">
        <v>65868</v>
      </c>
      <c r="E46" s="16">
        <v>65868</v>
      </c>
    </row>
    <row r="47" spans="1:5" ht="105">
      <c r="A47" s="23" t="s">
        <v>81</v>
      </c>
      <c r="B47" s="11" t="s">
        <v>82</v>
      </c>
      <c r="C47" s="18">
        <f>C48+C50+C52</f>
        <v>49377</v>
      </c>
      <c r="D47" s="18">
        <f>D48+D50+D52</f>
        <v>49377</v>
      </c>
      <c r="E47" s="18">
        <f>E48+E50+E52</f>
        <v>49377</v>
      </c>
    </row>
    <row r="48" spans="1:5" ht="77.25" customHeight="1">
      <c r="A48" s="23" t="s">
        <v>83</v>
      </c>
      <c r="B48" s="11" t="s">
        <v>84</v>
      </c>
      <c r="C48" s="21">
        <f>C49</f>
        <v>33124</v>
      </c>
      <c r="D48" s="21">
        <f>D49</f>
        <v>33124</v>
      </c>
      <c r="E48" s="21">
        <f>E49</f>
        <v>33124</v>
      </c>
    </row>
    <row r="49" spans="1:5" ht="94.5" customHeight="1">
      <c r="A49" s="23" t="s">
        <v>85</v>
      </c>
      <c r="B49" s="10" t="s">
        <v>86</v>
      </c>
      <c r="C49" s="21">
        <v>33124</v>
      </c>
      <c r="D49" s="21">
        <v>33124</v>
      </c>
      <c r="E49" s="21">
        <v>33124</v>
      </c>
    </row>
    <row r="50" spans="1:5" ht="114.75" customHeight="1">
      <c r="A50" s="24" t="s">
        <v>87</v>
      </c>
      <c r="B50" s="10" t="s">
        <v>88</v>
      </c>
      <c r="C50" s="18">
        <f>C51</f>
        <v>753</v>
      </c>
      <c r="D50" s="18">
        <f>D51</f>
        <v>753</v>
      </c>
      <c r="E50" s="18">
        <f>E51</f>
        <v>753</v>
      </c>
    </row>
    <row r="51" spans="1:5" ht="90">
      <c r="A51" s="25" t="s">
        <v>89</v>
      </c>
      <c r="B51" s="10" t="s">
        <v>90</v>
      </c>
      <c r="C51" s="21">
        <v>753</v>
      </c>
      <c r="D51" s="21">
        <v>753</v>
      </c>
      <c r="E51" s="21">
        <v>753</v>
      </c>
    </row>
    <row r="52" spans="1:5" ht="45">
      <c r="A52" s="23" t="s">
        <v>91</v>
      </c>
      <c r="B52" s="11" t="s">
        <v>92</v>
      </c>
      <c r="C52" s="18">
        <f>C53</f>
        <v>15500</v>
      </c>
      <c r="D52" s="18">
        <f>D53</f>
        <v>15500</v>
      </c>
      <c r="E52" s="18">
        <f>E53</f>
        <v>15500</v>
      </c>
    </row>
    <row r="53" spans="1:5" ht="45">
      <c r="A53" s="23" t="s">
        <v>93</v>
      </c>
      <c r="B53" s="11" t="s">
        <v>94</v>
      </c>
      <c r="C53" s="21">
        <v>15500</v>
      </c>
      <c r="D53" s="21">
        <v>15500</v>
      </c>
      <c r="E53" s="21">
        <v>15500</v>
      </c>
    </row>
    <row r="54" spans="1:5" ht="90">
      <c r="A54" s="23" t="s">
        <v>95</v>
      </c>
      <c r="B54" s="11" t="s">
        <v>96</v>
      </c>
      <c r="C54" s="21">
        <v>16491</v>
      </c>
      <c r="D54" s="21">
        <v>16491</v>
      </c>
      <c r="E54" s="21">
        <v>16491</v>
      </c>
    </row>
    <row r="55" spans="1:5" ht="100.5" customHeight="1">
      <c r="A55" s="23" t="s">
        <v>97</v>
      </c>
      <c r="B55" s="11" t="s">
        <v>98</v>
      </c>
      <c r="C55" s="21">
        <f aca="true" t="shared" si="3" ref="C55:C56">C56</f>
        <v>11000</v>
      </c>
      <c r="D55" s="21">
        <f aca="true" t="shared" si="4" ref="D55:D56">D56</f>
        <v>11000</v>
      </c>
      <c r="E55" s="21">
        <f aca="true" t="shared" si="5" ref="E55:E56">E56</f>
        <v>11000</v>
      </c>
    </row>
    <row r="56" spans="1:5" ht="90">
      <c r="A56" s="23" t="s">
        <v>99</v>
      </c>
      <c r="B56" s="11" t="s">
        <v>100</v>
      </c>
      <c r="C56" s="21">
        <f t="shared" si="3"/>
        <v>11000</v>
      </c>
      <c r="D56" s="21">
        <f t="shared" si="4"/>
        <v>11000</v>
      </c>
      <c r="E56" s="21">
        <f t="shared" si="5"/>
        <v>11000</v>
      </c>
    </row>
    <row r="57" spans="1:5" ht="120">
      <c r="A57" s="23" t="s">
        <v>101</v>
      </c>
      <c r="B57" s="11" t="s">
        <v>102</v>
      </c>
      <c r="C57" s="21">
        <v>11000</v>
      </c>
      <c r="D57" s="21">
        <v>11000</v>
      </c>
      <c r="E57" s="21">
        <v>11000</v>
      </c>
    </row>
    <row r="58" spans="1:5" ht="135">
      <c r="A58" s="23" t="s">
        <v>103</v>
      </c>
      <c r="B58" s="11" t="s">
        <v>104</v>
      </c>
      <c r="C58" s="21">
        <f>C59</f>
        <v>5491</v>
      </c>
      <c r="D58" s="21">
        <f>D59</f>
        <v>5491</v>
      </c>
      <c r="E58" s="21">
        <f>E59</f>
        <v>5491</v>
      </c>
    </row>
    <row r="59" spans="1:5" ht="120">
      <c r="A59" s="23" t="s">
        <v>105</v>
      </c>
      <c r="B59" s="11" t="s">
        <v>106</v>
      </c>
      <c r="C59" s="21">
        <f>C60+C61</f>
        <v>5491</v>
      </c>
      <c r="D59" s="21">
        <f>D60+D61</f>
        <v>5491</v>
      </c>
      <c r="E59" s="21">
        <f>E60+E61</f>
        <v>5491</v>
      </c>
    </row>
    <row r="60" spans="1:5" ht="150">
      <c r="A60" s="23" t="s">
        <v>107</v>
      </c>
      <c r="B60" s="11" t="s">
        <v>108</v>
      </c>
      <c r="C60" s="21">
        <v>1991</v>
      </c>
      <c r="D60" s="21">
        <v>1991</v>
      </c>
      <c r="E60" s="21">
        <v>1991</v>
      </c>
    </row>
    <row r="61" spans="1:5" ht="150">
      <c r="A61" s="23" t="s">
        <v>109</v>
      </c>
      <c r="B61" s="11" t="s">
        <v>110</v>
      </c>
      <c r="C61" s="21">
        <v>3500</v>
      </c>
      <c r="D61" s="21">
        <v>3500</v>
      </c>
      <c r="E61" s="21">
        <v>3500</v>
      </c>
    </row>
    <row r="62" spans="1:5" ht="31.5">
      <c r="A62" s="22" t="s">
        <v>111</v>
      </c>
      <c r="B62" s="13" t="s">
        <v>112</v>
      </c>
      <c r="C62" s="16">
        <v>510</v>
      </c>
      <c r="D62" s="16">
        <v>510</v>
      </c>
      <c r="E62" s="16">
        <v>510</v>
      </c>
    </row>
    <row r="63" spans="1:5" ht="30">
      <c r="A63" s="20" t="s">
        <v>113</v>
      </c>
      <c r="B63" s="11" t="s">
        <v>114</v>
      </c>
      <c r="C63" s="18">
        <f>C64+C65+C66</f>
        <v>510</v>
      </c>
      <c r="D63" s="18">
        <f>D64+D65+D66</f>
        <v>510</v>
      </c>
      <c r="E63" s="18">
        <f>E64+E65+E66</f>
        <v>510</v>
      </c>
    </row>
    <row r="64" spans="1:5" ht="30">
      <c r="A64" s="20" t="s">
        <v>115</v>
      </c>
      <c r="B64" s="11" t="s">
        <v>116</v>
      </c>
      <c r="C64" s="21">
        <v>183</v>
      </c>
      <c r="D64" s="21">
        <v>183</v>
      </c>
      <c r="E64" s="21">
        <v>183</v>
      </c>
    </row>
    <row r="65" spans="1:5" ht="30">
      <c r="A65" s="20" t="s">
        <v>117</v>
      </c>
      <c r="B65" s="11" t="s">
        <v>118</v>
      </c>
      <c r="C65" s="21">
        <v>213.5</v>
      </c>
      <c r="D65" s="21">
        <v>213.5</v>
      </c>
      <c r="E65" s="21">
        <v>213.5</v>
      </c>
    </row>
    <row r="66" spans="1:5" ht="30">
      <c r="A66" s="20" t="s">
        <v>119</v>
      </c>
      <c r="B66" s="11" t="s">
        <v>120</v>
      </c>
      <c r="C66" s="21">
        <f>C67+C68</f>
        <v>113.5</v>
      </c>
      <c r="D66" s="21">
        <f>D67+D68</f>
        <v>113.5</v>
      </c>
      <c r="E66" s="21">
        <f>E67+E68</f>
        <v>113.5</v>
      </c>
    </row>
    <row r="67" spans="1:5" ht="15">
      <c r="A67" s="20" t="s">
        <v>121</v>
      </c>
      <c r="B67" s="11" t="s">
        <v>122</v>
      </c>
      <c r="C67" s="21">
        <v>106</v>
      </c>
      <c r="D67" s="21">
        <v>106</v>
      </c>
      <c r="E67" s="21">
        <v>106</v>
      </c>
    </row>
    <row r="68" spans="1:5" ht="30">
      <c r="A68" s="20" t="s">
        <v>123</v>
      </c>
      <c r="B68" s="11" t="s">
        <v>124</v>
      </c>
      <c r="C68" s="21">
        <v>7.5</v>
      </c>
      <c r="D68" s="21">
        <v>7.5</v>
      </c>
      <c r="E68" s="21">
        <v>7.5</v>
      </c>
    </row>
    <row r="69" spans="1:5" ht="31.5">
      <c r="A69" s="22" t="s">
        <v>125</v>
      </c>
      <c r="B69" s="13" t="s">
        <v>126</v>
      </c>
      <c r="C69" s="16">
        <f aca="true" t="shared" si="6" ref="C69:C70">C70</f>
        <v>1150</v>
      </c>
      <c r="D69" s="16">
        <f aca="true" t="shared" si="7" ref="D69:D70">D70</f>
        <v>750</v>
      </c>
      <c r="E69" s="16">
        <f aca="true" t="shared" si="8" ref="E69:E70">E70</f>
        <v>750</v>
      </c>
    </row>
    <row r="70" spans="1:5" ht="15">
      <c r="A70" s="20" t="s">
        <v>127</v>
      </c>
      <c r="B70" s="11" t="s">
        <v>128</v>
      </c>
      <c r="C70" s="18">
        <f t="shared" si="6"/>
        <v>1150</v>
      </c>
      <c r="D70" s="18">
        <f t="shared" si="7"/>
        <v>750</v>
      </c>
      <c r="E70" s="18">
        <f t="shared" si="8"/>
        <v>750</v>
      </c>
    </row>
    <row r="71" spans="1:5" ht="15">
      <c r="A71" s="20" t="s">
        <v>129</v>
      </c>
      <c r="B71" s="11" t="s">
        <v>130</v>
      </c>
      <c r="C71" s="18">
        <f>C72+C73</f>
        <v>1150</v>
      </c>
      <c r="D71" s="18">
        <f>D72+D73</f>
        <v>750</v>
      </c>
      <c r="E71" s="18">
        <f>E72+E73</f>
        <v>750</v>
      </c>
    </row>
    <row r="72" spans="1:5" ht="30">
      <c r="A72" s="20" t="s">
        <v>131</v>
      </c>
      <c r="B72" s="11" t="s">
        <v>132</v>
      </c>
      <c r="C72" s="18">
        <v>750</v>
      </c>
      <c r="D72" s="18">
        <v>750</v>
      </c>
      <c r="E72" s="18">
        <v>750</v>
      </c>
    </row>
    <row r="73" spans="1:5" ht="75">
      <c r="A73" s="20" t="s">
        <v>133</v>
      </c>
      <c r="B73" s="11" t="s">
        <v>134</v>
      </c>
      <c r="C73" s="18">
        <v>400</v>
      </c>
      <c r="D73" s="18">
        <v>0</v>
      </c>
      <c r="E73" s="18">
        <v>0</v>
      </c>
    </row>
    <row r="74" spans="1:5" ht="15.75">
      <c r="A74" s="22" t="s">
        <v>135</v>
      </c>
      <c r="B74" s="13" t="s">
        <v>136</v>
      </c>
      <c r="C74" s="26">
        <f>C75+C88</f>
        <v>812.37</v>
      </c>
      <c r="D74" s="26">
        <f>D75+D88</f>
        <v>812</v>
      </c>
      <c r="E74" s="26">
        <f>E75+E88</f>
        <v>812</v>
      </c>
    </row>
    <row r="75" spans="1:5" ht="45">
      <c r="A75" s="20" t="s">
        <v>137</v>
      </c>
      <c r="B75" s="11" t="s">
        <v>138</v>
      </c>
      <c r="C75" s="21">
        <f>C76+C78+C80+C82+C84+C86</f>
        <v>487</v>
      </c>
      <c r="D75" s="21">
        <f>D76+D78+D80+D82+D84+D86</f>
        <v>487</v>
      </c>
      <c r="E75" s="21">
        <f>E76+E78+E80+E82+E84+E86</f>
        <v>487</v>
      </c>
    </row>
    <row r="76" spans="1:5" ht="105">
      <c r="A76" s="20" t="s">
        <v>139</v>
      </c>
      <c r="B76" s="11" t="s">
        <v>140</v>
      </c>
      <c r="C76" s="21">
        <f>C77</f>
        <v>15</v>
      </c>
      <c r="D76" s="21">
        <f>D77</f>
        <v>15</v>
      </c>
      <c r="E76" s="21">
        <f>E77</f>
        <v>15</v>
      </c>
    </row>
    <row r="77" spans="1:5" ht="135">
      <c r="A77" s="20" t="s">
        <v>141</v>
      </c>
      <c r="B77" s="11" t="s">
        <v>142</v>
      </c>
      <c r="C77" s="21">
        <v>15</v>
      </c>
      <c r="D77" s="21">
        <v>15</v>
      </c>
      <c r="E77" s="21">
        <v>15</v>
      </c>
    </row>
    <row r="78" spans="1:5" ht="75">
      <c r="A78" s="27" t="s">
        <v>143</v>
      </c>
      <c r="B78" s="28" t="s">
        <v>144</v>
      </c>
      <c r="C78" s="21">
        <f>C79</f>
        <v>5</v>
      </c>
      <c r="D78" s="21">
        <f>D79</f>
        <v>5</v>
      </c>
      <c r="E78" s="21">
        <f>E79</f>
        <v>5</v>
      </c>
    </row>
    <row r="79" spans="1:5" ht="105">
      <c r="A79" s="20" t="s">
        <v>145</v>
      </c>
      <c r="B79" s="29" t="s">
        <v>146</v>
      </c>
      <c r="C79" s="21">
        <v>5</v>
      </c>
      <c r="D79" s="21">
        <v>5</v>
      </c>
      <c r="E79" s="21">
        <v>5</v>
      </c>
    </row>
    <row r="80" spans="1:5" ht="90">
      <c r="A80" s="30" t="s">
        <v>147</v>
      </c>
      <c r="B80" s="31" t="s">
        <v>148</v>
      </c>
      <c r="C80" s="21">
        <f>C81</f>
        <v>45</v>
      </c>
      <c r="D80" s="21">
        <f>D81</f>
        <v>45</v>
      </c>
      <c r="E80" s="21">
        <f>E81</f>
        <v>45</v>
      </c>
    </row>
    <row r="81" spans="1:5" ht="120">
      <c r="A81" s="32" t="s">
        <v>149</v>
      </c>
      <c r="B81" s="33" t="s">
        <v>150</v>
      </c>
      <c r="C81" s="21">
        <v>45</v>
      </c>
      <c r="D81" s="21">
        <v>45</v>
      </c>
      <c r="E81" s="21">
        <v>45</v>
      </c>
    </row>
    <row r="82" spans="1:5" ht="90">
      <c r="A82" s="20" t="s">
        <v>151</v>
      </c>
      <c r="B82" s="11" t="s">
        <v>152</v>
      </c>
      <c r="C82" s="21">
        <f>C83</f>
        <v>13</v>
      </c>
      <c r="D82" s="21">
        <f>D83</f>
        <v>13</v>
      </c>
      <c r="E82" s="21">
        <f>E83</f>
        <v>13</v>
      </c>
    </row>
    <row r="83" spans="1:5" ht="150">
      <c r="A83" s="20" t="s">
        <v>153</v>
      </c>
      <c r="B83" s="11" t="s">
        <v>154</v>
      </c>
      <c r="C83" s="21">
        <v>13</v>
      </c>
      <c r="D83" s="21">
        <v>13</v>
      </c>
      <c r="E83" s="21">
        <v>13</v>
      </c>
    </row>
    <row r="84" spans="1:5" ht="75">
      <c r="A84" s="34" t="s">
        <v>155</v>
      </c>
      <c r="B84" s="35" t="s">
        <v>156</v>
      </c>
      <c r="C84" s="36">
        <f>C85</f>
        <v>9</v>
      </c>
      <c r="D84" s="36">
        <f>D85</f>
        <v>9</v>
      </c>
      <c r="E84" s="36">
        <f>E85</f>
        <v>9</v>
      </c>
    </row>
    <row r="85" spans="1:5" ht="105">
      <c r="A85" s="32" t="s">
        <v>157</v>
      </c>
      <c r="B85" s="33" t="s">
        <v>158</v>
      </c>
      <c r="C85" s="37">
        <v>9</v>
      </c>
      <c r="D85" s="37">
        <v>9</v>
      </c>
      <c r="E85" s="37">
        <v>9</v>
      </c>
    </row>
    <row r="86" spans="1:5" ht="105" customHeight="1">
      <c r="A86" s="20" t="s">
        <v>159</v>
      </c>
      <c r="B86" s="11" t="s">
        <v>160</v>
      </c>
      <c r="C86" s="37">
        <f>C87</f>
        <v>400</v>
      </c>
      <c r="D86" s="37">
        <f>D87</f>
        <v>400</v>
      </c>
      <c r="E86" s="37">
        <f>E87</f>
        <v>400</v>
      </c>
    </row>
    <row r="87" spans="1:5" ht="139.5" customHeight="1">
      <c r="A87" s="20" t="s">
        <v>161</v>
      </c>
      <c r="B87" s="11" t="s">
        <v>162</v>
      </c>
      <c r="C87" s="37">
        <v>400</v>
      </c>
      <c r="D87" s="37">
        <v>400</v>
      </c>
      <c r="E87" s="37">
        <v>400</v>
      </c>
    </row>
    <row r="88" spans="1:5" ht="140.25" customHeight="1">
      <c r="A88" s="20" t="s">
        <v>163</v>
      </c>
      <c r="B88" s="11" t="s">
        <v>164</v>
      </c>
      <c r="C88" s="37">
        <f aca="true" t="shared" si="9" ref="C88:C89">C89</f>
        <v>325.37</v>
      </c>
      <c r="D88" s="37">
        <f aca="true" t="shared" si="10" ref="D88:D89">D89</f>
        <v>325</v>
      </c>
      <c r="E88" s="37">
        <f aca="true" t="shared" si="11" ref="E88:E89">E89</f>
        <v>325</v>
      </c>
    </row>
    <row r="89" spans="1:5" ht="89.25" customHeight="1">
      <c r="A89" s="20" t="s">
        <v>165</v>
      </c>
      <c r="B89" s="11" t="s">
        <v>166</v>
      </c>
      <c r="C89" s="37">
        <f t="shared" si="9"/>
        <v>325.37</v>
      </c>
      <c r="D89" s="37">
        <f t="shared" si="10"/>
        <v>325</v>
      </c>
      <c r="E89" s="37">
        <f t="shared" si="11"/>
        <v>325</v>
      </c>
    </row>
    <row r="90" spans="1:5" ht="90">
      <c r="A90" s="20" t="s">
        <v>167</v>
      </c>
      <c r="B90" s="11" t="s">
        <v>168</v>
      </c>
      <c r="C90" s="37">
        <v>325.37</v>
      </c>
      <c r="D90" s="37">
        <v>325</v>
      </c>
      <c r="E90" s="37">
        <v>325</v>
      </c>
    </row>
    <row r="91" spans="1:5" ht="15.75">
      <c r="A91" s="22" t="s">
        <v>169</v>
      </c>
      <c r="B91" s="13" t="s">
        <v>170</v>
      </c>
      <c r="C91" s="16">
        <f>C92</f>
        <v>2484206.38</v>
      </c>
      <c r="D91" s="16">
        <f>D92</f>
        <v>1067973.11</v>
      </c>
      <c r="E91" s="16">
        <f>E92</f>
        <v>1440065.02</v>
      </c>
    </row>
    <row r="92" spans="1:5" ht="47.25">
      <c r="A92" s="22" t="s">
        <v>171</v>
      </c>
      <c r="B92" s="13" t="s">
        <v>172</v>
      </c>
      <c r="C92" s="16">
        <f>C93+C133+C159</f>
        <v>2484206.38</v>
      </c>
      <c r="D92" s="16">
        <f>D93+D133+D159</f>
        <v>1067973.11</v>
      </c>
      <c r="E92" s="16">
        <f>E93+E133+E159</f>
        <v>1440065.02</v>
      </c>
    </row>
    <row r="93" spans="1:5" s="19" customFormat="1" ht="47.25">
      <c r="A93" s="38" t="s">
        <v>173</v>
      </c>
      <c r="B93" s="39" t="s">
        <v>174</v>
      </c>
      <c r="C93" s="16">
        <f>C94+C96+C98+C100+C102+C104+C106+C108</f>
        <v>1554158.0599999998</v>
      </c>
      <c r="D93" s="16">
        <f>D94+D96+D98+D100+D102+D104+D106+D108</f>
        <v>146436.07</v>
      </c>
      <c r="E93" s="16">
        <f>E94+E96+E98+E100+E102+E104+E106+E108</f>
        <v>523712.54999999993</v>
      </c>
    </row>
    <row r="94" spans="1:5" s="19" customFormat="1" ht="78" customHeight="1">
      <c r="A94" s="40" t="s">
        <v>175</v>
      </c>
      <c r="B94" s="41" t="s">
        <v>176</v>
      </c>
      <c r="C94" s="18">
        <f>C95</f>
        <v>33220</v>
      </c>
      <c r="D94" s="18">
        <f>D95</f>
        <v>36737</v>
      </c>
      <c r="E94" s="18">
        <f>E95</f>
        <v>16067</v>
      </c>
    </row>
    <row r="95" spans="1:5" s="19" customFormat="1" ht="93.75" customHeight="1">
      <c r="A95" s="40" t="s">
        <v>177</v>
      </c>
      <c r="B95" s="41" t="s">
        <v>178</v>
      </c>
      <c r="C95" s="18">
        <v>33220</v>
      </c>
      <c r="D95" s="18">
        <v>36737</v>
      </c>
      <c r="E95" s="18">
        <v>16067</v>
      </c>
    </row>
    <row r="96" spans="1:5" s="19" customFormat="1" ht="108.75" customHeight="1">
      <c r="A96" s="40" t="s">
        <v>179</v>
      </c>
      <c r="B96" s="41" t="s">
        <v>180</v>
      </c>
      <c r="C96" s="18">
        <f>C97</f>
        <v>0</v>
      </c>
      <c r="D96" s="18">
        <f>D97</f>
        <v>4419.77</v>
      </c>
      <c r="E96" s="18">
        <f>E97</f>
        <v>0</v>
      </c>
    </row>
    <row r="97" spans="1:5" s="19" customFormat="1" ht="106.5" customHeight="1">
      <c r="A97" s="40" t="s">
        <v>181</v>
      </c>
      <c r="B97" s="41" t="s">
        <v>182</v>
      </c>
      <c r="C97" s="18">
        <v>0</v>
      </c>
      <c r="D97" s="18">
        <v>4419.77</v>
      </c>
      <c r="E97" s="18">
        <v>0</v>
      </c>
    </row>
    <row r="98" spans="1:5" s="19" customFormat="1" ht="60" customHeight="1">
      <c r="A98" s="40" t="s">
        <v>183</v>
      </c>
      <c r="B98" s="41" t="s">
        <v>184</v>
      </c>
      <c r="C98" s="18">
        <f>C99</f>
        <v>34814.8</v>
      </c>
      <c r="D98" s="18">
        <f>D99</f>
        <v>34814.8</v>
      </c>
      <c r="E98" s="18">
        <f>E99</f>
        <v>38399.8</v>
      </c>
    </row>
    <row r="99" spans="1:5" s="19" customFormat="1" ht="77.25" customHeight="1">
      <c r="A99" s="40" t="s">
        <v>185</v>
      </c>
      <c r="B99" s="41" t="s">
        <v>186</v>
      </c>
      <c r="C99" s="18">
        <v>34814.8</v>
      </c>
      <c r="D99" s="18">
        <v>34814.8</v>
      </c>
      <c r="E99" s="18">
        <v>38399.8</v>
      </c>
    </row>
    <row r="100" spans="1:5" s="19" customFormat="1" ht="38.25" customHeight="1">
      <c r="A100" s="40" t="s">
        <v>187</v>
      </c>
      <c r="B100" s="41" t="s">
        <v>188</v>
      </c>
      <c r="C100" s="18">
        <f>C101</f>
        <v>1364.5</v>
      </c>
      <c r="D100" s="18">
        <f>D101</f>
        <v>2012.66</v>
      </c>
      <c r="E100" s="18">
        <f>E101</f>
        <v>1862.49</v>
      </c>
    </row>
    <row r="101" spans="1:5" s="19" customFormat="1" ht="51" customHeight="1">
      <c r="A101" s="40" t="s">
        <v>189</v>
      </c>
      <c r="B101" s="41" t="s">
        <v>190</v>
      </c>
      <c r="C101" s="18">
        <v>1364.5</v>
      </c>
      <c r="D101" s="18">
        <v>2012.66</v>
      </c>
      <c r="E101" s="18">
        <v>1862.49</v>
      </c>
    </row>
    <row r="102" spans="1:5" s="19" customFormat="1" ht="33.75" customHeight="1">
      <c r="A102" s="40" t="s">
        <v>191</v>
      </c>
      <c r="B102" s="41" t="s">
        <v>192</v>
      </c>
      <c r="C102" s="18">
        <f>C103</f>
        <v>337.13</v>
      </c>
      <c r="D102" s="18">
        <f>D103</f>
        <v>340.64</v>
      </c>
      <c r="E102" s="18">
        <f>E103</f>
        <v>344.56</v>
      </c>
    </row>
    <row r="103" spans="1:5" s="19" customFormat="1" ht="72" customHeight="1">
      <c r="A103" s="40" t="s">
        <v>193</v>
      </c>
      <c r="B103" s="41" t="s">
        <v>194</v>
      </c>
      <c r="C103" s="18">
        <v>337.13</v>
      </c>
      <c r="D103" s="18">
        <v>340.64</v>
      </c>
      <c r="E103" s="18">
        <v>344.56</v>
      </c>
    </row>
    <row r="104" spans="1:5" s="19" customFormat="1" ht="120.75" customHeight="1">
      <c r="A104" s="42" t="s">
        <v>195</v>
      </c>
      <c r="B104" s="41" t="s">
        <v>196</v>
      </c>
      <c r="C104" s="18">
        <f>C105</f>
        <v>17190.8</v>
      </c>
      <c r="D104" s="18">
        <f>D105</f>
        <v>24284.6</v>
      </c>
      <c r="E104" s="18">
        <f>E105</f>
        <v>24893</v>
      </c>
    </row>
    <row r="105" spans="1:5" s="19" customFormat="1" ht="138.75" customHeight="1">
      <c r="A105" s="42" t="s">
        <v>197</v>
      </c>
      <c r="B105" s="41" t="s">
        <v>198</v>
      </c>
      <c r="C105" s="18">
        <v>17190.8</v>
      </c>
      <c r="D105" s="18">
        <v>24284.6</v>
      </c>
      <c r="E105" s="18">
        <v>24893</v>
      </c>
    </row>
    <row r="106" spans="1:5" s="19" customFormat="1" ht="44.25" customHeight="1">
      <c r="A106" s="42" t="s">
        <v>199</v>
      </c>
      <c r="B106" s="41" t="s">
        <v>200</v>
      </c>
      <c r="C106" s="18">
        <f>C107</f>
        <v>347510</v>
      </c>
      <c r="D106" s="18">
        <f>D107</f>
        <v>0</v>
      </c>
      <c r="E106" s="18">
        <f>E107</f>
        <v>0</v>
      </c>
    </row>
    <row r="107" spans="1:5" s="19" customFormat="1" ht="48.75" customHeight="1">
      <c r="A107" s="42" t="s">
        <v>201</v>
      </c>
      <c r="B107" s="41" t="s">
        <v>202</v>
      </c>
      <c r="C107" s="18">
        <v>347510</v>
      </c>
      <c r="D107" s="18">
        <v>0</v>
      </c>
      <c r="E107" s="18">
        <v>0</v>
      </c>
    </row>
    <row r="108" spans="1:5" s="19" customFormat="1" ht="15">
      <c r="A108" s="42" t="s">
        <v>203</v>
      </c>
      <c r="B108" s="41" t="s">
        <v>204</v>
      </c>
      <c r="C108" s="18">
        <f>C109</f>
        <v>1119720.8299999998</v>
      </c>
      <c r="D108" s="18">
        <f aca="true" t="shared" si="12" ref="D108:D109">SUM(D110:D131)</f>
        <v>43826.6</v>
      </c>
      <c r="E108" s="18">
        <f aca="true" t="shared" si="13" ref="E108:E109">SUM(E110:E131)</f>
        <v>442145.69999999995</v>
      </c>
    </row>
    <row r="109" spans="1:5" s="19" customFormat="1" ht="15">
      <c r="A109" s="42" t="s">
        <v>205</v>
      </c>
      <c r="B109" s="41" t="s">
        <v>206</v>
      </c>
      <c r="C109" s="18">
        <f>SUM(C111:C132)</f>
        <v>1119720.8299999998</v>
      </c>
      <c r="D109" s="18">
        <f t="shared" si="12"/>
        <v>43826.6</v>
      </c>
      <c r="E109" s="18">
        <f t="shared" si="13"/>
        <v>442145.69999999995</v>
      </c>
    </row>
    <row r="110" spans="1:5" s="19" customFormat="1" ht="15">
      <c r="A110" s="40" t="s">
        <v>207</v>
      </c>
      <c r="B110" s="41"/>
      <c r="C110" s="18"/>
      <c r="D110" s="18"/>
      <c r="E110" s="18"/>
    </row>
    <row r="111" spans="1:5" s="19" customFormat="1" ht="75">
      <c r="A111" s="40" t="s">
        <v>208</v>
      </c>
      <c r="B111" s="41" t="s">
        <v>206</v>
      </c>
      <c r="C111" s="18">
        <v>65733.43</v>
      </c>
      <c r="D111" s="18">
        <v>0</v>
      </c>
      <c r="E111" s="18">
        <v>0</v>
      </c>
    </row>
    <row r="112" spans="1:5" s="19" customFormat="1" ht="60">
      <c r="A112" s="40" t="s">
        <v>209</v>
      </c>
      <c r="B112" s="41" t="s">
        <v>206</v>
      </c>
      <c r="C112" s="18">
        <v>592575.03</v>
      </c>
      <c r="D112" s="18">
        <v>0</v>
      </c>
      <c r="E112" s="18">
        <v>180898.81</v>
      </c>
    </row>
    <row r="113" spans="1:5" s="19" customFormat="1" ht="60">
      <c r="A113" s="40" t="s">
        <v>210</v>
      </c>
      <c r="B113" s="41" t="s">
        <v>206</v>
      </c>
      <c r="C113" s="18">
        <v>46800.01</v>
      </c>
      <c r="D113" s="18">
        <v>0</v>
      </c>
      <c r="E113" s="18">
        <v>11642.67</v>
      </c>
    </row>
    <row r="114" spans="1:5" s="19" customFormat="1" ht="75">
      <c r="A114" s="40" t="s">
        <v>211</v>
      </c>
      <c r="B114" s="41" t="s">
        <v>206</v>
      </c>
      <c r="C114" s="18">
        <v>7794</v>
      </c>
      <c r="D114" s="18">
        <v>7794</v>
      </c>
      <c r="E114" s="18">
        <v>7794</v>
      </c>
    </row>
    <row r="115" spans="1:5" s="19" customFormat="1" ht="90">
      <c r="A115" s="40" t="s">
        <v>212</v>
      </c>
      <c r="B115" s="41" t="s">
        <v>206</v>
      </c>
      <c r="C115" s="18">
        <v>48619.56</v>
      </c>
      <c r="D115" s="18">
        <v>0</v>
      </c>
      <c r="E115" s="18">
        <v>20185.74</v>
      </c>
    </row>
    <row r="116" spans="1:5" s="19" customFormat="1" ht="45">
      <c r="A116" s="40" t="s">
        <v>213</v>
      </c>
      <c r="B116" s="41" t="s">
        <v>206</v>
      </c>
      <c r="C116" s="18">
        <v>2710</v>
      </c>
      <c r="D116" s="18">
        <v>2710</v>
      </c>
      <c r="E116" s="18">
        <v>2710</v>
      </c>
    </row>
    <row r="117" spans="1:5" s="19" customFormat="1" ht="45">
      <c r="A117" s="40" t="s">
        <v>214</v>
      </c>
      <c r="B117" s="41" t="s">
        <v>206</v>
      </c>
      <c r="C117" s="18">
        <v>6741.2</v>
      </c>
      <c r="D117" s="18">
        <v>3560.6</v>
      </c>
      <c r="E117" s="18">
        <v>3024.8</v>
      </c>
    </row>
    <row r="118" spans="1:5" s="19" customFormat="1" ht="189.75" customHeight="1">
      <c r="A118" s="40" t="s">
        <v>215</v>
      </c>
      <c r="B118" s="41" t="s">
        <v>206</v>
      </c>
      <c r="C118" s="18">
        <v>0</v>
      </c>
      <c r="D118" s="18">
        <v>193</v>
      </c>
      <c r="E118" s="18">
        <v>450</v>
      </c>
    </row>
    <row r="119" spans="1:5" s="19" customFormat="1" ht="105">
      <c r="A119" s="40" t="s">
        <v>216</v>
      </c>
      <c r="B119" s="41" t="s">
        <v>206</v>
      </c>
      <c r="C119" s="18">
        <v>22770</v>
      </c>
      <c r="D119" s="18">
        <v>22770</v>
      </c>
      <c r="E119" s="18">
        <v>22770</v>
      </c>
    </row>
    <row r="120" spans="1:5" s="19" customFormat="1" ht="60">
      <c r="A120" s="40" t="s">
        <v>217</v>
      </c>
      <c r="B120" s="41" t="s">
        <v>206</v>
      </c>
      <c r="C120" s="18">
        <v>10626</v>
      </c>
      <c r="D120" s="18">
        <v>0</v>
      </c>
      <c r="E120" s="18">
        <v>0</v>
      </c>
    </row>
    <row r="121" spans="1:5" s="19" customFormat="1" ht="30">
      <c r="A121" s="40" t="s">
        <v>218</v>
      </c>
      <c r="B121" s="41" t="s">
        <v>206</v>
      </c>
      <c r="C121" s="18">
        <v>9386</v>
      </c>
      <c r="D121" s="18">
        <v>0</v>
      </c>
      <c r="E121" s="18">
        <v>0</v>
      </c>
    </row>
    <row r="122" spans="1:5" s="19" customFormat="1" ht="165">
      <c r="A122" s="40" t="s">
        <v>219</v>
      </c>
      <c r="B122" s="41" t="s">
        <v>206</v>
      </c>
      <c r="C122" s="18">
        <v>759</v>
      </c>
      <c r="D122" s="18">
        <v>759</v>
      </c>
      <c r="E122" s="18">
        <v>759</v>
      </c>
    </row>
    <row r="123" spans="1:5" s="19" customFormat="1" ht="30">
      <c r="A123" s="40" t="s">
        <v>220</v>
      </c>
      <c r="B123" s="41" t="s">
        <v>206</v>
      </c>
      <c r="C123" s="18">
        <v>259627.71</v>
      </c>
      <c r="D123" s="18">
        <v>0</v>
      </c>
      <c r="E123" s="18">
        <v>0</v>
      </c>
    </row>
    <row r="124" spans="1:5" s="19" customFormat="1" ht="45">
      <c r="A124" s="40" t="s">
        <v>221</v>
      </c>
      <c r="B124" s="41" t="s">
        <v>206</v>
      </c>
      <c r="C124" s="18">
        <v>10066.2</v>
      </c>
      <c r="D124" s="18">
        <v>0</v>
      </c>
      <c r="E124" s="18">
        <v>0</v>
      </c>
    </row>
    <row r="125" spans="1:5" s="19" customFormat="1" ht="75">
      <c r="A125" s="43" t="s">
        <v>222</v>
      </c>
      <c r="B125" s="41" t="s">
        <v>206</v>
      </c>
      <c r="C125" s="18">
        <v>33646.18</v>
      </c>
      <c r="D125" s="18">
        <v>0</v>
      </c>
      <c r="E125" s="18">
        <v>14418.38</v>
      </c>
    </row>
    <row r="126" spans="1:5" s="19" customFormat="1" ht="45">
      <c r="A126" s="43" t="s">
        <v>223</v>
      </c>
      <c r="B126" s="41" t="s">
        <v>206</v>
      </c>
      <c r="C126" s="18">
        <v>1376.7</v>
      </c>
      <c r="D126" s="18">
        <v>0</v>
      </c>
      <c r="E126" s="18">
        <v>0</v>
      </c>
    </row>
    <row r="127" spans="1:5" s="19" customFormat="1" ht="60">
      <c r="A127" s="43" t="s">
        <v>224</v>
      </c>
      <c r="B127" s="41" t="s">
        <v>206</v>
      </c>
      <c r="C127" s="18">
        <v>149.42</v>
      </c>
      <c r="D127" s="18">
        <v>0</v>
      </c>
      <c r="E127" s="18">
        <v>0</v>
      </c>
    </row>
    <row r="128" spans="1:5" s="19" customFormat="1" ht="30">
      <c r="A128" s="43" t="s">
        <v>225</v>
      </c>
      <c r="B128" s="41" t="s">
        <v>206</v>
      </c>
      <c r="C128" s="18">
        <v>0</v>
      </c>
      <c r="D128" s="18">
        <v>0</v>
      </c>
      <c r="E128" s="18">
        <v>0</v>
      </c>
    </row>
    <row r="129" spans="1:5" s="19" customFormat="1" ht="60">
      <c r="A129" s="43" t="s">
        <v>226</v>
      </c>
      <c r="B129" s="41" t="s">
        <v>206</v>
      </c>
      <c r="C129" s="18">
        <v>0</v>
      </c>
      <c r="D129" s="18">
        <v>6040</v>
      </c>
      <c r="E129" s="18">
        <v>0</v>
      </c>
    </row>
    <row r="130" spans="1:5" s="19" customFormat="1" ht="45">
      <c r="A130" s="43" t="s">
        <v>227</v>
      </c>
      <c r="B130" s="41" t="s">
        <v>206</v>
      </c>
      <c r="C130" s="18">
        <v>0</v>
      </c>
      <c r="D130" s="18">
        <v>0</v>
      </c>
      <c r="E130" s="18">
        <v>9500</v>
      </c>
    </row>
    <row r="131" spans="1:5" s="19" customFormat="1" ht="60">
      <c r="A131" s="43" t="s">
        <v>228</v>
      </c>
      <c r="B131" s="41" t="s">
        <v>206</v>
      </c>
      <c r="C131" s="18">
        <v>0</v>
      </c>
      <c r="D131" s="18">
        <v>0</v>
      </c>
      <c r="E131" s="18">
        <v>167992.3</v>
      </c>
    </row>
    <row r="132" spans="1:5" s="19" customFormat="1" ht="60">
      <c r="A132" s="43" t="s">
        <v>229</v>
      </c>
      <c r="B132" s="41" t="s">
        <v>206</v>
      </c>
      <c r="C132" s="18">
        <v>340.39</v>
      </c>
      <c r="D132" s="18">
        <v>0</v>
      </c>
      <c r="E132" s="18">
        <v>0</v>
      </c>
    </row>
    <row r="133" spans="1:5" ht="31.5">
      <c r="A133" s="38" t="s">
        <v>230</v>
      </c>
      <c r="B133" s="39" t="s">
        <v>231</v>
      </c>
      <c r="C133" s="16">
        <f>C134+C147+C149+C151+C153+C155+C157</f>
        <v>922048.32</v>
      </c>
      <c r="D133" s="16">
        <f>D134+D147+D149+D151+D153+D155+D157</f>
        <v>920537.04</v>
      </c>
      <c r="E133" s="16">
        <f>E134+E147+E149+E151+E153+E155+E157</f>
        <v>916352.47</v>
      </c>
    </row>
    <row r="134" spans="1:5" ht="45.75" customHeight="1">
      <c r="A134" s="42" t="s">
        <v>232</v>
      </c>
      <c r="B134" s="41" t="s">
        <v>233</v>
      </c>
      <c r="C134" s="18">
        <f>C135</f>
        <v>10886</v>
      </c>
      <c r="D134" s="18">
        <f>D135</f>
        <v>10917</v>
      </c>
      <c r="E134" s="18">
        <f>E135</f>
        <v>10940</v>
      </c>
    </row>
    <row r="135" spans="1:5" ht="48" customHeight="1">
      <c r="A135" s="40" t="s">
        <v>234</v>
      </c>
      <c r="B135" s="41" t="s">
        <v>235</v>
      </c>
      <c r="C135" s="18">
        <f>C137+C138+C139+C140+C141+C142+C143+C144+C145+C146</f>
        <v>10886</v>
      </c>
      <c r="D135" s="18">
        <f>D137+D138+D139+D140+D141+D142+D143+D144+D145+D146</f>
        <v>10917</v>
      </c>
      <c r="E135" s="18">
        <f>E137+E138+E139+E140+E141+E142+E143+E144+E145+E146</f>
        <v>10940</v>
      </c>
    </row>
    <row r="136" spans="1:5" ht="15">
      <c r="A136" s="40" t="s">
        <v>207</v>
      </c>
      <c r="B136" s="41"/>
      <c r="C136" s="18"/>
      <c r="D136" s="18"/>
      <c r="E136" s="18"/>
    </row>
    <row r="137" spans="1:5" ht="120">
      <c r="A137" s="42" t="s">
        <v>236</v>
      </c>
      <c r="B137" s="41" t="s">
        <v>235</v>
      </c>
      <c r="C137" s="18">
        <v>2011</v>
      </c>
      <c r="D137" s="18">
        <v>2015</v>
      </c>
      <c r="E137" s="18">
        <v>2017</v>
      </c>
    </row>
    <row r="138" spans="1:5" ht="105">
      <c r="A138" s="42" t="s">
        <v>237</v>
      </c>
      <c r="B138" s="41" t="s">
        <v>235</v>
      </c>
      <c r="C138" s="18">
        <v>2335</v>
      </c>
      <c r="D138" s="18">
        <v>2362</v>
      </c>
      <c r="E138" s="18">
        <v>2383</v>
      </c>
    </row>
    <row r="139" spans="1:5" ht="120">
      <c r="A139" s="42" t="s">
        <v>238</v>
      </c>
      <c r="B139" s="41" t="s">
        <v>235</v>
      </c>
      <c r="C139" s="18">
        <v>8</v>
      </c>
      <c r="D139" s="18">
        <v>8</v>
      </c>
      <c r="E139" s="18">
        <v>8</v>
      </c>
    </row>
    <row r="140" spans="1:5" s="19" customFormat="1" ht="375.75" customHeight="1">
      <c r="A140" s="42" t="s">
        <v>239</v>
      </c>
      <c r="B140" s="41" t="s">
        <v>235</v>
      </c>
      <c r="C140" s="18">
        <v>2293</v>
      </c>
      <c r="D140" s="18">
        <v>2293</v>
      </c>
      <c r="E140" s="18">
        <v>2293</v>
      </c>
    </row>
    <row r="141" spans="1:5" s="19" customFormat="1" ht="109.5" customHeight="1">
      <c r="A141" s="42" t="s">
        <v>240</v>
      </c>
      <c r="B141" s="41" t="s">
        <v>235</v>
      </c>
      <c r="C141" s="18">
        <v>1304</v>
      </c>
      <c r="D141" s="18">
        <v>1304</v>
      </c>
      <c r="E141" s="18">
        <v>1304</v>
      </c>
    </row>
    <row r="142" spans="1:5" s="19" customFormat="1" ht="91.5" customHeight="1">
      <c r="A142" s="42" t="s">
        <v>241</v>
      </c>
      <c r="B142" s="41" t="s">
        <v>235</v>
      </c>
      <c r="C142" s="18">
        <v>661</v>
      </c>
      <c r="D142" s="18">
        <v>661</v>
      </c>
      <c r="E142" s="18">
        <v>661</v>
      </c>
    </row>
    <row r="143" spans="1:5" s="19" customFormat="1" ht="95.25" customHeight="1">
      <c r="A143" s="42" t="s">
        <v>242</v>
      </c>
      <c r="B143" s="41" t="s">
        <v>235</v>
      </c>
      <c r="C143" s="18">
        <v>773</v>
      </c>
      <c r="D143" s="18">
        <v>773</v>
      </c>
      <c r="E143" s="18">
        <v>773</v>
      </c>
    </row>
    <row r="144" spans="1:5" s="19" customFormat="1" ht="121.5" customHeight="1">
      <c r="A144" s="42" t="s">
        <v>243</v>
      </c>
      <c r="B144" s="41" t="s">
        <v>235</v>
      </c>
      <c r="C144" s="18">
        <v>299</v>
      </c>
      <c r="D144" s="18">
        <v>299</v>
      </c>
      <c r="E144" s="18">
        <v>299</v>
      </c>
    </row>
    <row r="145" spans="1:5" s="19" customFormat="1" ht="121.5" customHeight="1">
      <c r="A145" s="42" t="s">
        <v>244</v>
      </c>
      <c r="B145" s="41" t="s">
        <v>235</v>
      </c>
      <c r="C145" s="18">
        <v>922</v>
      </c>
      <c r="D145" s="18">
        <v>922</v>
      </c>
      <c r="E145" s="18">
        <v>922</v>
      </c>
    </row>
    <row r="146" spans="1:5" s="19" customFormat="1" ht="121.5" customHeight="1">
      <c r="A146" s="42" t="s">
        <v>245</v>
      </c>
      <c r="B146" s="41" t="s">
        <v>235</v>
      </c>
      <c r="C146" s="18">
        <v>280</v>
      </c>
      <c r="D146" s="18">
        <v>280</v>
      </c>
      <c r="E146" s="18">
        <v>280</v>
      </c>
    </row>
    <row r="147" spans="1:5" s="19" customFormat="1" ht="90">
      <c r="A147" s="42" t="s">
        <v>246</v>
      </c>
      <c r="B147" s="44" t="s">
        <v>247</v>
      </c>
      <c r="C147" s="18">
        <f>C148</f>
        <v>16680</v>
      </c>
      <c r="D147" s="18">
        <f>D148</f>
        <v>16680</v>
      </c>
      <c r="E147" s="18">
        <f>E148</f>
        <v>16680</v>
      </c>
    </row>
    <row r="148" spans="1:5" s="19" customFormat="1" ht="90" customHeight="1">
      <c r="A148" s="42" t="s">
        <v>248</v>
      </c>
      <c r="B148" s="44" t="s">
        <v>249</v>
      </c>
      <c r="C148" s="18">
        <v>16680</v>
      </c>
      <c r="D148" s="18">
        <v>16680</v>
      </c>
      <c r="E148" s="18">
        <v>16680</v>
      </c>
    </row>
    <row r="149" spans="1:5" ht="77.25" customHeight="1">
      <c r="A149" s="45" t="s">
        <v>250</v>
      </c>
      <c r="B149" s="44" t="s">
        <v>251</v>
      </c>
      <c r="C149" s="18">
        <f>C150</f>
        <v>17595</v>
      </c>
      <c r="D149" s="18">
        <f>D150</f>
        <v>13196</v>
      </c>
      <c r="E149" s="18">
        <f>E150</f>
        <v>8798</v>
      </c>
    </row>
    <row r="150" spans="1:5" ht="75">
      <c r="A150" s="42" t="s">
        <v>252</v>
      </c>
      <c r="B150" s="44" t="s">
        <v>253</v>
      </c>
      <c r="C150" s="18">
        <v>17595</v>
      </c>
      <c r="D150" s="18">
        <v>13196</v>
      </c>
      <c r="E150" s="18">
        <v>8798</v>
      </c>
    </row>
    <row r="151" spans="1:5" ht="45">
      <c r="A151" s="42" t="s">
        <v>254</v>
      </c>
      <c r="B151" s="44" t="s">
        <v>255</v>
      </c>
      <c r="C151" s="18">
        <f>C152</f>
        <v>5176.62</v>
      </c>
      <c r="D151" s="18">
        <f>D152</f>
        <v>5408.04</v>
      </c>
      <c r="E151" s="18">
        <f>E152</f>
        <v>5598.47</v>
      </c>
    </row>
    <row r="152" spans="1:5" ht="45" customHeight="1">
      <c r="A152" s="42" t="s">
        <v>256</v>
      </c>
      <c r="B152" s="44" t="s">
        <v>257</v>
      </c>
      <c r="C152" s="18">
        <v>5176.62</v>
      </c>
      <c r="D152" s="18">
        <v>5408.04</v>
      </c>
      <c r="E152" s="18">
        <v>5598.47</v>
      </c>
    </row>
    <row r="153" spans="1:5" ht="75">
      <c r="A153" s="42" t="s">
        <v>258</v>
      </c>
      <c r="B153" s="44" t="s">
        <v>259</v>
      </c>
      <c r="C153" s="18">
        <f>C154</f>
        <v>0</v>
      </c>
      <c r="D153" s="18">
        <f>D154</f>
        <v>2430</v>
      </c>
      <c r="E153" s="18">
        <f>E154</f>
        <v>2430</v>
      </c>
    </row>
    <row r="154" spans="1:5" ht="90">
      <c r="A154" s="42" t="s">
        <v>260</v>
      </c>
      <c r="B154" s="44" t="s">
        <v>261</v>
      </c>
      <c r="C154" s="18">
        <v>0</v>
      </c>
      <c r="D154" s="18">
        <v>2430</v>
      </c>
      <c r="E154" s="18">
        <v>2430</v>
      </c>
    </row>
    <row r="155" spans="1:5" ht="75">
      <c r="A155" s="42" t="s">
        <v>262</v>
      </c>
      <c r="B155" s="44" t="s">
        <v>263</v>
      </c>
      <c r="C155" s="18">
        <f>C156</f>
        <v>20053</v>
      </c>
      <c r="D155" s="18">
        <f>D156</f>
        <v>20260</v>
      </c>
      <c r="E155" s="18">
        <f>E156</f>
        <v>20260</v>
      </c>
    </row>
    <row r="156" spans="1:5" ht="75">
      <c r="A156" s="42" t="s">
        <v>264</v>
      </c>
      <c r="B156" s="44" t="s">
        <v>265</v>
      </c>
      <c r="C156" s="18">
        <v>20053</v>
      </c>
      <c r="D156" s="18">
        <v>20260</v>
      </c>
      <c r="E156" s="18">
        <v>20260</v>
      </c>
    </row>
    <row r="157" spans="1:5" ht="20.25" customHeight="1">
      <c r="A157" s="46" t="s">
        <v>266</v>
      </c>
      <c r="B157" s="44" t="s">
        <v>267</v>
      </c>
      <c r="C157" s="18">
        <f>C158</f>
        <v>851657.7</v>
      </c>
      <c r="D157" s="18">
        <f>D158</f>
        <v>851646</v>
      </c>
      <c r="E157" s="18">
        <f>E158</f>
        <v>851646</v>
      </c>
    </row>
    <row r="158" spans="1:5" ht="281.25" customHeight="1">
      <c r="A158" s="46" t="s">
        <v>268</v>
      </c>
      <c r="B158" s="44" t="s">
        <v>269</v>
      </c>
      <c r="C158" s="18">
        <v>851657.7</v>
      </c>
      <c r="D158" s="18">
        <v>851646</v>
      </c>
      <c r="E158" s="18">
        <v>851646</v>
      </c>
    </row>
    <row r="159" spans="1:5" ht="31.5" customHeight="1">
      <c r="A159" s="47" t="s">
        <v>270</v>
      </c>
      <c r="B159" s="48" t="s">
        <v>271</v>
      </c>
      <c r="C159" s="16">
        <f aca="true" t="shared" si="14" ref="C159:C160">C160</f>
        <v>8000</v>
      </c>
      <c r="D159" s="16">
        <f aca="true" t="shared" si="15" ref="D159:D160">D160</f>
        <v>1000</v>
      </c>
      <c r="E159" s="16">
        <f aca="true" t="shared" si="16" ref="E159:E160">E160</f>
        <v>0</v>
      </c>
    </row>
    <row r="160" spans="1:5" ht="31.5" customHeight="1">
      <c r="A160" s="49" t="s">
        <v>272</v>
      </c>
      <c r="B160" s="10" t="s">
        <v>273</v>
      </c>
      <c r="C160" s="18">
        <f t="shared" si="14"/>
        <v>8000</v>
      </c>
      <c r="D160" s="18">
        <f t="shared" si="15"/>
        <v>1000</v>
      </c>
      <c r="E160" s="18">
        <f t="shared" si="16"/>
        <v>0</v>
      </c>
    </row>
    <row r="161" spans="1:5" ht="31.5" customHeight="1">
      <c r="A161" s="49" t="s">
        <v>274</v>
      </c>
      <c r="B161" s="10" t="s">
        <v>275</v>
      </c>
      <c r="C161" s="18">
        <f>C163+C164</f>
        <v>8000</v>
      </c>
      <c r="D161" s="18">
        <f>D163+D164</f>
        <v>1000</v>
      </c>
      <c r="E161" s="18">
        <f>E163+E164</f>
        <v>0</v>
      </c>
    </row>
    <row r="162" spans="1:5" ht="31.5" customHeight="1">
      <c r="A162" s="49" t="s">
        <v>207</v>
      </c>
      <c r="B162" s="10"/>
      <c r="C162" s="18"/>
      <c r="D162" s="18"/>
      <c r="E162" s="18"/>
    </row>
    <row r="163" spans="1:5" ht="66" customHeight="1">
      <c r="A163" s="49" t="s">
        <v>276</v>
      </c>
      <c r="B163" s="10" t="s">
        <v>275</v>
      </c>
      <c r="C163" s="18">
        <v>8000</v>
      </c>
      <c r="D163" s="18">
        <v>0</v>
      </c>
      <c r="E163" s="18">
        <v>0</v>
      </c>
    </row>
    <row r="164" spans="1:5" ht="84.75" customHeight="1">
      <c r="A164" s="49" t="s">
        <v>277</v>
      </c>
      <c r="B164" s="10" t="s">
        <v>275</v>
      </c>
      <c r="C164" s="18">
        <v>0</v>
      </c>
      <c r="D164" s="18">
        <v>1000</v>
      </c>
      <c r="E164" s="18">
        <v>0</v>
      </c>
    </row>
    <row r="165" spans="1:5" ht="22.5" customHeight="1">
      <c r="A165" s="38" t="s">
        <v>278</v>
      </c>
      <c r="B165" s="44"/>
      <c r="C165" s="16">
        <f>C91+C12</f>
        <v>4016940.85</v>
      </c>
      <c r="D165" s="16">
        <f>D91+D12</f>
        <v>2475525.1100000003</v>
      </c>
      <c r="E165" s="16">
        <f>E91+E12</f>
        <v>2896256.02</v>
      </c>
    </row>
    <row r="166" spans="1:5" ht="53.25" customHeight="1">
      <c r="A166" s="42" t="s">
        <v>279</v>
      </c>
      <c r="B166" s="50"/>
      <c r="C166" s="21">
        <v>518306.6</v>
      </c>
      <c r="D166" s="21">
        <v>305355</v>
      </c>
      <c r="E166" s="21">
        <v>256412</v>
      </c>
    </row>
  </sheetData>
  <sheetProtection selectLockedCells="1" selectUnlockedCells="1"/>
  <mergeCells count="10">
    <mergeCell ref="C1:E1"/>
    <mergeCell ref="C2:E2"/>
    <mergeCell ref="C3:E3"/>
    <mergeCell ref="C4:E4"/>
    <mergeCell ref="A7:E7"/>
    <mergeCell ref="A8:E8"/>
    <mergeCell ref="A9:B9"/>
    <mergeCell ref="A10:A11"/>
    <mergeCell ref="B10:B11"/>
    <mergeCell ref="C10:E10"/>
  </mergeCells>
  <printOptions/>
  <pageMargins left="0.6694444444444444" right="0.19652777777777777" top="0.39375" bottom="0.43333333333333335" header="0.15763888888888888" footer="0.5118055555555555"/>
  <pageSetup horizontalDpi="300" verticalDpi="300" orientation="portrait" paperSize="9" scale="60"/>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Zaharova OI</dc:creator>
  <cp:keywords/>
  <dc:description/>
  <cp:lastModifiedBy/>
  <cp:lastPrinted>2022-12-16T12:24:20Z</cp:lastPrinted>
  <dcterms:created xsi:type="dcterms:W3CDTF">2009-10-07T06:28:13Z</dcterms:created>
  <dcterms:modified xsi:type="dcterms:W3CDTF">2022-12-21T09:26:09Z</dcterms:modified>
  <cp:category/>
  <cp:version/>
  <cp:contentType/>
  <cp:contentStatus/>
  <cp:revision>1</cp:revision>
</cp:coreProperties>
</file>